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345" windowWidth="13740" windowHeight="13380" firstSheet="1" activeTab="1"/>
  </bookViews>
  <sheets>
    <sheet name="instructions" sheetId="6" state="hidden" r:id="rId1"/>
    <sheet name="NPV Template for 2016" sheetId="8" r:id="rId2"/>
    <sheet name="Assumptions (Please Complete)" sheetId="10" r:id="rId3"/>
    <sheet name="Rules for Cost Savings" sheetId="9" r:id="rId4"/>
    <sheet name="Example NPV-Assumption" sheetId="12" r:id="rId5"/>
  </sheets>
  <definedNames>
    <definedName name="_xlnm.Print_Area" localSheetId="2">'Assumptions (Please Complete)'!$A$1:$B$30</definedName>
    <definedName name="_xlnm.Print_Area" localSheetId="4">'Example NPV-Assumption'!$A$1:$K$46</definedName>
    <definedName name="_xlnm.Print_Area" localSheetId="1">'NPV Template for 2016'!$A$1:$H$44</definedName>
  </definedNames>
  <calcPr calcId="145621"/>
</workbook>
</file>

<file path=xl/calcChain.xml><?xml version="1.0" encoding="utf-8"?>
<calcChain xmlns="http://schemas.openxmlformats.org/spreadsheetml/2006/main">
  <c r="B40" i="12" l="1"/>
  <c r="B33" i="12"/>
  <c r="B32" i="12"/>
  <c r="H33" i="12"/>
  <c r="G33" i="12"/>
  <c r="F33" i="12"/>
  <c r="E33" i="12"/>
  <c r="D33" i="12"/>
  <c r="C33" i="12"/>
  <c r="H32" i="12"/>
  <c r="G32" i="12"/>
  <c r="F32" i="12"/>
  <c r="E32" i="12"/>
  <c r="D32" i="12"/>
  <c r="C32" i="12"/>
  <c r="H19" i="12"/>
  <c r="G19" i="12"/>
  <c r="F19" i="12"/>
  <c r="E19" i="12"/>
  <c r="D19" i="12"/>
  <c r="C19" i="12"/>
  <c r="B19" i="12"/>
  <c r="H18" i="12"/>
  <c r="G18" i="12"/>
  <c r="F18" i="12"/>
  <c r="E18" i="12"/>
  <c r="D18" i="12"/>
  <c r="C18" i="12"/>
  <c r="B18" i="12"/>
  <c r="H37" i="12" l="1"/>
  <c r="G37" i="12"/>
  <c r="F37" i="12"/>
  <c r="E37" i="12"/>
  <c r="D37" i="12"/>
  <c r="C37" i="12"/>
  <c r="B37" i="12"/>
  <c r="H24" i="12"/>
  <c r="G24" i="12"/>
  <c r="F24" i="12"/>
  <c r="E24" i="12"/>
  <c r="D24" i="12"/>
  <c r="C24" i="12"/>
  <c r="B24" i="12"/>
  <c r="C13" i="12"/>
  <c r="D13" i="12" l="1"/>
  <c r="D40" i="12" s="1"/>
  <c r="C40" i="12"/>
  <c r="D39" i="12"/>
  <c r="H39" i="12"/>
  <c r="E39" i="12"/>
  <c r="F39" i="12"/>
  <c r="G39" i="12"/>
  <c r="B39" i="12"/>
  <c r="B41" i="12" s="1"/>
  <c r="B42" i="12" s="1"/>
  <c r="C39" i="12"/>
  <c r="E13" i="12"/>
  <c r="E40" i="12" s="1"/>
  <c r="D41" i="12" l="1"/>
  <c r="C41" i="12"/>
  <c r="C42" i="12" s="1"/>
  <c r="D42" i="12" s="1"/>
  <c r="B44" i="12"/>
  <c r="E41" i="12"/>
  <c r="F13" i="12"/>
  <c r="F40" i="12" s="1"/>
  <c r="B39" i="8"/>
  <c r="H34" i="8"/>
  <c r="G34" i="8"/>
  <c r="F34" i="8"/>
  <c r="E34" i="8"/>
  <c r="D34" i="8"/>
  <c r="C34" i="8"/>
  <c r="B34" i="8"/>
  <c r="H18" i="8"/>
  <c r="G18" i="8"/>
  <c r="F18" i="8"/>
  <c r="F38" i="8" s="1"/>
  <c r="E18" i="8"/>
  <c r="D18" i="8"/>
  <c r="C18" i="8"/>
  <c r="B18" i="8"/>
  <c r="B38" i="8" s="1"/>
  <c r="C8" i="8"/>
  <c r="C39" i="8" s="1"/>
  <c r="C38" i="8" l="1"/>
  <c r="G38" i="8"/>
  <c r="E42" i="12"/>
  <c r="G13" i="12"/>
  <c r="G40" i="12" s="1"/>
  <c r="F41" i="12"/>
  <c r="D8" i="8"/>
  <c r="D38" i="8"/>
  <c r="H38" i="8"/>
  <c r="C40" i="8"/>
  <c r="E38" i="8"/>
  <c r="B40" i="8"/>
  <c r="B41" i="8" s="1"/>
  <c r="C41" i="8" l="1"/>
  <c r="F42" i="12"/>
  <c r="H13" i="12"/>
  <c r="G41" i="12"/>
  <c r="D39" i="8"/>
  <c r="B43" i="8" s="1"/>
  <c r="E8" i="8"/>
  <c r="H40" i="12" l="1"/>
  <c r="H41" i="12" s="1"/>
  <c r="G42" i="12"/>
  <c r="D40" i="8"/>
  <c r="D41" i="8" s="1"/>
  <c r="E39" i="8"/>
  <c r="E40" i="8" s="1"/>
  <c r="F8" i="8"/>
  <c r="H42" i="12" l="1"/>
  <c r="B43" i="12" s="1"/>
  <c r="B45" i="12" s="1"/>
  <c r="E41" i="8"/>
  <c r="F39" i="8"/>
  <c r="F40" i="8" s="1"/>
  <c r="G8" i="8"/>
  <c r="F41" i="8" l="1"/>
  <c r="H8" i="8"/>
  <c r="H39" i="8" s="1"/>
  <c r="H40" i="8" s="1"/>
  <c r="G39" i="8"/>
  <c r="G40" i="8" s="1"/>
  <c r="G41" i="8" l="1"/>
  <c r="H41" i="8" s="1"/>
  <c r="B42" i="8" s="1"/>
  <c r="B44" i="8" s="1"/>
</calcChain>
</file>

<file path=xl/comments1.xml><?xml version="1.0" encoding="utf-8"?>
<comments xmlns="http://schemas.openxmlformats.org/spreadsheetml/2006/main">
  <authors>
    <author>Calvin Reddick</author>
  </authors>
  <commentList>
    <comment ref="B4" authorId="0">
      <text>
        <r>
          <rPr>
            <sz val="9"/>
            <color indexed="81"/>
            <rFont val="Tahoma"/>
            <family val="2"/>
          </rPr>
          <t xml:space="preserve">Discount Rates (7-Years) for OMB Circular No. A-94 http://www.whitehouse.gov/omb/circulars_a094/a94_appx-c
</t>
        </r>
      </text>
    </comment>
  </commentList>
</comments>
</file>

<file path=xl/comments2.xml><?xml version="1.0" encoding="utf-8"?>
<comments xmlns="http://schemas.openxmlformats.org/spreadsheetml/2006/main">
  <authors>
    <author>Calvin Reddick</author>
  </authors>
  <commentList>
    <comment ref="B9" authorId="0">
      <text>
        <r>
          <rPr>
            <sz val="9"/>
            <color indexed="81"/>
            <rFont val="Tahoma"/>
            <family val="2"/>
          </rPr>
          <t xml:space="preserve">2013 Discount Rates (7-Years) for OMB Circular No. A-94 http://www.whitehouse.gov/omb/circulars_a094/a94_appx-c
</t>
        </r>
      </text>
    </comment>
    <comment ref="K9" authorId="0">
      <text>
        <r>
          <rPr>
            <sz val="9"/>
            <color indexed="81"/>
            <rFont val="Tahoma"/>
            <family val="2"/>
          </rPr>
          <t xml:space="preserve">2013 Discount Rates (7-Years) for OMB Circular No. A-94 http://www.whitehouse.gov/omb/circulars_a094/a94_appx-c
</t>
        </r>
      </text>
    </comment>
  </commentList>
</comments>
</file>

<file path=xl/sharedStrings.xml><?xml version="1.0" encoding="utf-8"?>
<sst xmlns="http://schemas.openxmlformats.org/spreadsheetml/2006/main" count="168" uniqueCount="80">
  <si>
    <t>Section 2.</t>
  </si>
  <si>
    <t>Discount Rate should be the 10 year treasury note rate.</t>
  </si>
  <si>
    <t>Fiscal Year, data used in these calculations should cover a 10 year period.  It is understood that in many projects the cost avoidance will stretch beyond this period</t>
  </si>
  <si>
    <t>This would include any R&amp;D funding for this particular project which is already budgeted and available under the current program</t>
  </si>
  <si>
    <t>Do not include any RTT funds, matching funds, etc. which are contingent on being selected for RTT funding.</t>
  </si>
  <si>
    <t>Include any current O &amp; M costs associated with the program, especially those which may be impacted if selected for RTT funding.</t>
  </si>
  <si>
    <t>Current acquisition costs of the particular program.  Include those which may be impacted if selected for RTT funding.</t>
  </si>
  <si>
    <t>Include funding requirements under the current program plan</t>
  </si>
  <si>
    <t>Section 3.</t>
  </si>
  <si>
    <t>Include all costs associated with this project if RTT funding is used</t>
  </si>
  <si>
    <t>Include RTT funding here.  Include any matching or other R&amp;D funds which become available because of RTT funding</t>
  </si>
  <si>
    <t>Include costs to reflect the updated acquisition plan.  Costs should be inline with new implementation plan.</t>
  </si>
  <si>
    <t>Show the O &amp; M costs if RTT funding is accepted.  Do not forget to include installation costs if necessary</t>
  </si>
  <si>
    <t>Implementations, how many units will be purchased, acquired or upgraded under the current plans for this program if no RTT funding is available.</t>
  </si>
  <si>
    <t xml:space="preserve"> </t>
  </si>
  <si>
    <t>Section 2.  Costs Associated with current method (without TIPS Involvement )</t>
  </si>
  <si>
    <t>DON TIPS Funding</t>
  </si>
  <si>
    <t>B. Total Proposed Project Cost (with TIPS support)</t>
  </si>
  <si>
    <t>Total TIPS Investment (Discounted)</t>
  </si>
  <si>
    <t>XXXXXX</t>
  </si>
  <si>
    <t>Implementations</t>
  </si>
  <si>
    <t>Acquisition Cost 1</t>
  </si>
  <si>
    <t>Acquisition Cost 2</t>
  </si>
  <si>
    <t>O &amp; M Cost 1</t>
  </si>
  <si>
    <t>O &amp; M Cost 2</t>
  </si>
  <si>
    <t>Section 3.  Costs Associated with TIPS Involvement</t>
  </si>
  <si>
    <t>Proposal Title</t>
  </si>
  <si>
    <t>Date</t>
  </si>
  <si>
    <t>Discount Rate</t>
  </si>
  <si>
    <t>Fiscal Year</t>
  </si>
  <si>
    <t>Funding</t>
  </si>
  <si>
    <t>Acquisition Costs</t>
  </si>
  <si>
    <t>O &amp; M Costs</t>
  </si>
  <si>
    <t>F. Project NPV</t>
  </si>
  <si>
    <t>Discount Factor</t>
  </si>
  <si>
    <t>Present Value Cost Avoidance</t>
  </si>
  <si>
    <t>ROI</t>
  </si>
  <si>
    <t>E. Cumulative Savings</t>
  </si>
  <si>
    <t>Section 1.  General Information</t>
  </si>
  <si>
    <t>A. Total Present Project Cost (using current methods)</t>
  </si>
  <si>
    <t>Cost Avoidance (A - B)</t>
  </si>
  <si>
    <t>Section 1.</t>
  </si>
  <si>
    <t>Project Title, should match the title used on the MOA, Quad Charts and other supporting documents</t>
  </si>
  <si>
    <t>Instructions</t>
  </si>
  <si>
    <t>Assumptions:    Section 2.  Costs Associated with current method (without TIPS Involvement )</t>
  </si>
  <si>
    <t>Assumptions:    Section 3.  Costs Associated with TIPS Involvement</t>
  </si>
  <si>
    <t xml:space="preserve">Personnel,  Maintenance, Training, Licensing, Other </t>
  </si>
  <si>
    <t>Procurement,  Installation / Integration</t>
  </si>
  <si>
    <r>
      <t xml:space="preserve"> </t>
    </r>
    <r>
      <rPr>
        <sz val="8"/>
        <rFont val="Arial"/>
        <family val="2"/>
      </rPr>
      <t>Software Client Tool Procurement</t>
    </r>
  </si>
  <si>
    <t>Client Installation Tool Cost</t>
  </si>
  <si>
    <t>Help Desk, Training , Spares</t>
  </si>
  <si>
    <t>Project A</t>
  </si>
  <si>
    <t xml:space="preserve"> Software Client Tool Procurement</t>
  </si>
  <si>
    <t xml:space="preserve">Current Acquisition cost without TIPS investment to procure the current Software Client Tool is $30K per unit (i.e. '2014' 30,000 x 200 = $6,000,000 per year). </t>
  </si>
  <si>
    <t>Installation occurs each year at $20K cost per Client Tool  (i.e. '2014' 20,000 x 200 - $4M per year).</t>
  </si>
  <si>
    <t>Help  Desk, Training, Spares</t>
  </si>
  <si>
    <t>Current O&amp;M costs is related to recurring maintenance costs combined with software support activity costs which equates to $10.5M over 7 years  ($1.5M per year)</t>
  </si>
  <si>
    <t>With the TIPS investment, the Software Client Tool Procurement cost decreases from $6.0M to less than $3.6M beginning in 2016. This is due to reduction of client tools required (200 to 120 units) (i.e. '2016' 30,000 x 120 = 3,600,000 per year)</t>
  </si>
  <si>
    <t>Client Installation Tool cost decreases from  $4M to $$2.4M due to reduction of installations required (120) beginning  in 2016. (i.e. '2016' 20,000 X 120 = $2,400,000 per year)</t>
  </si>
  <si>
    <t>Help  Desk, Training,Spares</t>
  </si>
  <si>
    <t>O&amp;M costs remain unchanged – costs related to recurring maintenance costs combined with software support activity costs which equates to $10.5M over 7 years  ($1.5M per year)</t>
  </si>
  <si>
    <t>Software Client Tool
 Procurement</t>
  </si>
  <si>
    <t xml:space="preserve"> SIDE BY SIDE
NPV &amp; ASSUMPTIONS
COMPARISON</t>
  </si>
  <si>
    <t xml:space="preserve"> 7 Year Treasury Note</t>
  </si>
  <si>
    <t>7 Year Treasury Note</t>
  </si>
  <si>
    <t>TIPS Project (projected ROI)</t>
  </si>
  <si>
    <t>Project Funding</t>
  </si>
  <si>
    <t>Assumptions provided must be justified and defensible.  The implementation must support the projects business case and/or warfighter need.   The implementation, by FY, must bound the Acquisition Cost and O&amp;M Cost in Section 3 of the NPV Spreadsheet.</t>
  </si>
  <si>
    <t>Assumptions provided must be justified and defensible.  The implementation, by FY, must bound the Acquisition Cost and O&amp;M Cost in Section 2 of the NPV Spreadsheet.</t>
  </si>
  <si>
    <t>Implementation</t>
  </si>
  <si>
    <t>Assume project A with  TIPS funding and upon acceptance would remove the hardware procuement cost commencing in FY17.</t>
  </si>
  <si>
    <t>Assume project A capability would be procured at a flat rate, and would include software and hardware to support Operations, Sustainment, and techcical support, to include refresh.</t>
  </si>
  <si>
    <t xml:space="preserve">Assumptions provided must be justified and defensible... The Funding amounts by FY must align with Acquisition Cost 1 in Section 2 of the NPV Spreadsheet. Please reference Rules for Cost Savings to capture best practices for assumptions. </t>
  </si>
  <si>
    <t xml:space="preserve">Assumptions provided must be justified and defensible... The Funding amounts by FY must align with Acquisition Cost 2 in Section 2 of the NPV Spreadsheet. Please reference Rules for Cost Savings to capture best practices for assumptions. </t>
  </si>
  <si>
    <t xml:space="preserve">Assumptions provided must be justified and defensible…The Funding amounts by FY must align with O&amp;M Cost 1 in Section 2 of the NPV Spreadsheet. Please reference Rules for Cost Savings to capture best practices for assumptions. </t>
  </si>
  <si>
    <t xml:space="preserve">Assumptions provided must be justified and defensible…The Funding amounts by FY must align with O&amp;M Cost 2 in Section 2 of the NPV Spreadsheet. Please reference Rules for Cost Savings to capture best practices for assumptions. </t>
  </si>
  <si>
    <t xml:space="preserve"> Assumptions provided must be justified and defensible…The Funding amounts by FY must align with Acquisition Cost 1 in Section 3 of the NPV Spreadsheet. Please reference Rules for Cost Savings to capture best practices for assumptions. </t>
  </si>
  <si>
    <t xml:space="preserve"> Assumptions provided must be justified and defensible…The Funding amounts by FY must align with Acquisition Cost 2  in Section 3 of the NPV Spreadsheet. Please reference Rules for Cost Savings to capture best practices for assumptions. </t>
  </si>
  <si>
    <t xml:space="preserve">Assumptions provided must be justified and defensible…The Funding amounts by FY must align with the O&amp;M Cost 1 in Section 3 of the NPV Spreadsheet. Please reference Rules for Cost Savings to capture best practices for assumptions. </t>
  </si>
  <si>
    <t xml:space="preserve">Assumptions provided must be justified and defensible…The Funding amounts by FY must align with the O&amp;M Cost 2 in Section 3 of the NPV Spreadsheet. Please reference Rules for Cost Savings to capture best practices for assumptions.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</si>
</sst>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2" formatCode="_(&quot;$&quot;* #,##0_);_(&quot;$&quot;* \(#,##0\);_(&quot;$&quot;* &quot;-&quot;_);_(@_)"/>
    <numFmt numFmtId="43" formatCode="_(* #,##0.00_);_(* \(#,##0.00\);_(* &quot;-&quot;??_);_(@_)"/>
    <numFmt numFmtId="164" formatCode="0.000"/>
  </numFmts>
  <fonts count="20" x14ac:knownFonts="1">
    <font>
      <sz val="10"/>
      <name val="Arial"/>
    </font>
    <font>
      <sz val="10"/>
      <name val="Arial"/>
      <family val="2"/>
    </font>
    <font>
      <b/>
      <sz val="12"/>
      <name val="Arial"/>
      <family val="2"/>
    </font>
    <font>
      <b/>
      <sz val="10"/>
      <name val="Arial"/>
      <family val="2"/>
    </font>
    <font>
      <sz val="8"/>
      <name val="Arial"/>
      <family val="2"/>
    </font>
    <font>
      <sz val="10"/>
      <name val="Arial"/>
      <family val="2"/>
    </font>
    <font>
      <sz val="8"/>
      <name val="Verdana"/>
      <family val="2"/>
    </font>
    <font>
      <sz val="9"/>
      <color indexed="81"/>
      <name val="Tahoma"/>
      <family val="2"/>
    </font>
    <font>
      <b/>
      <sz val="14"/>
      <name val="Calibri"/>
      <family val="2"/>
    </font>
    <font>
      <b/>
      <sz val="10"/>
      <color theme="0"/>
      <name val="Arial"/>
      <family val="2"/>
    </font>
    <font>
      <b/>
      <sz val="20"/>
      <name val="Arial"/>
      <family val="2"/>
    </font>
    <font>
      <b/>
      <sz val="18"/>
      <name val="Arial"/>
      <family val="2"/>
    </font>
    <font>
      <b/>
      <sz val="8"/>
      <name val="Arial"/>
      <family val="2"/>
    </font>
    <font>
      <b/>
      <sz val="8"/>
      <color theme="0"/>
      <name val="Arial"/>
      <family val="2"/>
    </font>
    <font>
      <b/>
      <sz val="14"/>
      <name val="Arial"/>
      <family val="2"/>
    </font>
    <font>
      <i/>
      <sz val="10"/>
      <name val="Arial"/>
      <family val="2"/>
    </font>
    <font>
      <sz val="14"/>
      <name val="Arial"/>
      <family val="2"/>
    </font>
    <font>
      <b/>
      <sz val="11"/>
      <name val="Arial"/>
      <family val="2"/>
    </font>
    <font>
      <sz val="11"/>
      <name val="Arial"/>
      <family val="2"/>
    </font>
    <font>
      <sz val="8"/>
      <color theme="0"/>
      <name val="Arial"/>
      <family val="2"/>
    </font>
  </fonts>
  <fills count="10">
    <fill>
      <patternFill patternType="none"/>
    </fill>
    <fill>
      <patternFill patternType="gray125"/>
    </fill>
    <fill>
      <patternFill patternType="solid">
        <fgColor rgb="FFFFFF99"/>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0" fillId="0" borderId="0" xfId="0" applyProtection="1">
      <protection locked="0"/>
    </xf>
    <xf numFmtId="10" fontId="0" fillId="0" borderId="0" xfId="0" applyNumberFormat="1" applyProtection="1">
      <protection locked="0"/>
    </xf>
    <xf numFmtId="42" fontId="0" fillId="0" borderId="0" xfId="0" applyNumberFormat="1" applyBorder="1" applyProtection="1">
      <protection locked="0"/>
    </xf>
    <xf numFmtId="0" fontId="3" fillId="0" borderId="1" xfId="0" applyFont="1" applyBorder="1" applyAlignment="1" applyProtection="1">
      <alignment vertical="justify" wrapText="1"/>
    </xf>
    <xf numFmtId="5" fontId="0" fillId="0" borderId="0" xfId="0" applyNumberFormat="1" applyProtection="1">
      <protection locked="0"/>
    </xf>
    <xf numFmtId="0" fontId="3" fillId="0" borderId="1" xfId="0" applyFont="1" applyBorder="1" applyProtection="1"/>
    <xf numFmtId="42" fontId="0" fillId="0" borderId="1" xfId="0" applyNumberFormat="1" applyBorder="1" applyProtection="1"/>
    <xf numFmtId="0" fontId="3" fillId="0" borderId="1" xfId="0" applyFont="1" applyFill="1" applyBorder="1" applyProtection="1"/>
    <xf numFmtId="0" fontId="0" fillId="0" borderId="0" xfId="0" applyProtection="1"/>
    <xf numFmtId="42" fontId="0" fillId="0" borderId="1" xfId="0" applyNumberFormat="1" applyBorder="1"/>
    <xf numFmtId="10" fontId="0" fillId="0" borderId="4" xfId="0" applyNumberFormat="1" applyBorder="1" applyProtection="1">
      <protection locked="0"/>
    </xf>
    <xf numFmtId="0" fontId="0" fillId="0" borderId="4" xfId="0" applyBorder="1" applyProtection="1">
      <protection locked="0"/>
    </xf>
    <xf numFmtId="42" fontId="0" fillId="0" borderId="1" xfId="0" applyNumberFormat="1" applyBorder="1" applyProtection="1">
      <protection locked="0"/>
    </xf>
    <xf numFmtId="0" fontId="0" fillId="0" borderId="9" xfId="0" applyBorder="1" applyAlignment="1" applyProtection="1">
      <alignment horizontal="right"/>
      <protection locked="0"/>
    </xf>
    <xf numFmtId="0" fontId="3" fillId="0" borderId="0" xfId="0" applyFont="1"/>
    <xf numFmtId="42" fontId="5" fillId="0" borderId="1" xfId="1" applyNumberFormat="1" applyFont="1" applyBorder="1" applyAlignment="1" applyProtection="1">
      <alignment wrapText="1"/>
    </xf>
    <xf numFmtId="164" fontId="5" fillId="0" borderId="1" xfId="2" applyNumberFormat="1" applyFont="1" applyBorder="1" applyAlignment="1" applyProtection="1">
      <alignment wrapText="1"/>
    </xf>
    <xf numFmtId="0" fontId="3" fillId="2" borderId="1" xfId="0" applyFont="1" applyFill="1" applyBorder="1" applyProtection="1"/>
    <xf numFmtId="0" fontId="8" fillId="0" borderId="0" xfId="0" applyFont="1" applyAlignment="1">
      <alignment horizontal="left" vertical="center" indent="4"/>
    </xf>
    <xf numFmtId="0" fontId="0" fillId="0" borderId="0" xfId="0"/>
    <xf numFmtId="0" fontId="0" fillId="0" borderId="1" xfId="0" applyBorder="1" applyAlignment="1" applyProtection="1">
      <alignment horizontal="right" wrapText="1"/>
      <protection locked="0"/>
    </xf>
    <xf numFmtId="0" fontId="0" fillId="0" borderId="0" xfId="0" applyBorder="1" applyProtection="1">
      <protection locked="0"/>
    </xf>
    <xf numFmtId="0" fontId="2" fillId="0" borderId="0" xfId="0" applyFont="1" applyBorder="1" applyAlignment="1" applyProtection="1">
      <protection locked="0"/>
    </xf>
    <xf numFmtId="0" fontId="0" fillId="0" borderId="0" xfId="0" applyBorder="1"/>
    <xf numFmtId="0" fontId="0" fillId="0" borderId="5" xfId="0" applyBorder="1" applyProtection="1">
      <protection locked="0"/>
    </xf>
    <xf numFmtId="0" fontId="0" fillId="0" borderId="8" xfId="0" applyBorder="1" applyAlignment="1" applyProtection="1">
      <alignment horizontal="right"/>
      <protection locked="0"/>
    </xf>
    <xf numFmtId="0" fontId="0" fillId="0" borderId="6" xfId="0" applyBorder="1" applyAlignment="1" applyProtection="1">
      <alignment horizontal="right"/>
      <protection locked="0"/>
    </xf>
    <xf numFmtId="0" fontId="0" fillId="0" borderId="1" xfId="0" applyBorder="1" applyAlignment="1" applyProtection="1">
      <alignment horizontal="right" vertical="top" wrapText="1"/>
      <protection locked="0"/>
    </xf>
    <xf numFmtId="0" fontId="0" fillId="0" borderId="0" xfId="0" applyAlignment="1">
      <alignment vertical="top"/>
    </xf>
    <xf numFmtId="0" fontId="0" fillId="0" borderId="0" xfId="0" applyAlignment="1">
      <alignment horizontal="right" vertical="top"/>
    </xf>
    <xf numFmtId="0" fontId="0" fillId="0" borderId="0" xfId="0" applyFill="1" applyBorder="1" applyAlignment="1" applyProtection="1">
      <alignment horizontal="right" wrapText="1"/>
      <protection locked="0"/>
    </xf>
    <xf numFmtId="0" fontId="3" fillId="0" borderId="0"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9" fillId="3" borderId="12" xfId="0" applyFont="1" applyFill="1" applyBorder="1"/>
    <xf numFmtId="0" fontId="9" fillId="3" borderId="1" xfId="0" applyFont="1" applyFill="1" applyBorder="1"/>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Border="1" applyAlignment="1" applyProtection="1">
      <alignment horizontal="right"/>
      <protection locked="0"/>
    </xf>
    <xf numFmtId="10"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42" fontId="4" fillId="0" borderId="1" xfId="0" applyNumberFormat="1" applyFont="1" applyBorder="1" applyProtection="1">
      <protection locked="0"/>
    </xf>
    <xf numFmtId="0" fontId="4" fillId="0" borderId="1" xfId="0" applyFont="1" applyBorder="1" applyAlignment="1" applyProtection="1">
      <alignment horizontal="center"/>
      <protection locked="0"/>
    </xf>
    <xf numFmtId="0" fontId="4" fillId="0" borderId="1" xfId="0" applyFont="1" applyBorder="1" applyAlignment="1" applyProtection="1">
      <alignment horizontal="right"/>
      <protection locked="0"/>
    </xf>
    <xf numFmtId="0" fontId="4" fillId="0" borderId="1" xfId="0" applyFont="1" applyBorder="1" applyAlignment="1" applyProtection="1">
      <alignment horizontal="right" wrapText="1"/>
      <protection locked="0"/>
    </xf>
    <xf numFmtId="0" fontId="12" fillId="0" borderId="6" xfId="0" applyFont="1" applyBorder="1" applyAlignment="1" applyProtection="1">
      <alignment horizontal="left" wrapText="1"/>
      <protection locked="0"/>
    </xf>
    <xf numFmtId="0" fontId="4" fillId="0" borderId="1" xfId="0" applyFont="1" applyBorder="1" applyAlignment="1" applyProtection="1">
      <alignment horizontal="center"/>
    </xf>
    <xf numFmtId="0" fontId="1" fillId="0" borderId="1" xfId="0" applyFont="1" applyBorder="1" applyAlignment="1" applyProtection="1">
      <alignment horizontal="right" wrapText="1"/>
      <protection locked="0"/>
    </xf>
    <xf numFmtId="42" fontId="4" fillId="0" borderId="0" xfId="0" applyNumberFormat="1" applyFont="1" applyBorder="1" applyProtection="1">
      <protection locked="0"/>
    </xf>
    <xf numFmtId="0" fontId="12" fillId="0" borderId="3" xfId="0" applyFont="1" applyBorder="1" applyAlignment="1" applyProtection="1">
      <alignment wrapText="1"/>
    </xf>
    <xf numFmtId="42" fontId="4" fillId="0" borderId="3" xfId="0" applyNumberFormat="1" applyFont="1" applyBorder="1" applyProtection="1"/>
    <xf numFmtId="0" fontId="12" fillId="0" borderId="6" xfId="0" applyFont="1" applyBorder="1" applyProtection="1">
      <protection locked="0"/>
    </xf>
    <xf numFmtId="0" fontId="12" fillId="0" borderId="6" xfId="0" applyFont="1" applyBorder="1" applyAlignment="1" applyProtection="1">
      <alignment wrapText="1"/>
      <protection locked="0"/>
    </xf>
    <xf numFmtId="0" fontId="12" fillId="0" borderId="7" xfId="0" applyFont="1" applyBorder="1" applyAlignment="1" applyProtection="1">
      <alignment wrapText="1"/>
    </xf>
    <xf numFmtId="42" fontId="4" fillId="0" borderId="7" xfId="0" applyNumberFormat="1" applyFont="1" applyBorder="1" applyProtection="1"/>
    <xf numFmtId="42" fontId="4" fillId="0" borderId="1" xfId="1" applyNumberFormat="1" applyFont="1" applyBorder="1" applyAlignment="1" applyProtection="1">
      <alignment wrapText="1"/>
    </xf>
    <xf numFmtId="164" fontId="4" fillId="0" borderId="1" xfId="2" applyNumberFormat="1" applyFont="1" applyBorder="1" applyAlignment="1" applyProtection="1">
      <alignment wrapText="1"/>
    </xf>
    <xf numFmtId="42" fontId="4" fillId="0" borderId="1" xfId="0" applyNumberFormat="1" applyFont="1" applyBorder="1" applyProtection="1"/>
    <xf numFmtId="42" fontId="4" fillId="0" borderId="1" xfId="0" applyNumberFormat="1" applyFont="1" applyBorder="1"/>
    <xf numFmtId="9" fontId="4" fillId="0" borderId="1" xfId="2" applyFont="1" applyBorder="1"/>
    <xf numFmtId="0" fontId="12" fillId="0" borderId="1" xfId="0" applyFont="1" applyBorder="1" applyAlignment="1" applyProtection="1">
      <alignment vertical="justify" wrapText="1"/>
    </xf>
    <xf numFmtId="0" fontId="12" fillId="0" borderId="1" xfId="0" applyFont="1" applyBorder="1" applyProtection="1"/>
    <xf numFmtId="0" fontId="12" fillId="0" borderId="1" xfId="0" applyFont="1" applyFill="1" applyBorder="1" applyProtection="1"/>
    <xf numFmtId="0" fontId="12" fillId="2" borderId="1" xfId="0" applyFont="1" applyFill="1" applyBorder="1" applyProtection="1"/>
    <xf numFmtId="0" fontId="1" fillId="0" borderId="5" xfId="0" applyFont="1" applyBorder="1" applyProtection="1">
      <protection locked="0"/>
    </xf>
    <xf numFmtId="0" fontId="0" fillId="0" borderId="13" xfId="0" applyBorder="1"/>
    <xf numFmtId="0" fontId="0" fillId="0" borderId="14" xfId="0" applyBorder="1" applyProtection="1">
      <protection locked="0"/>
    </xf>
    <xf numFmtId="0" fontId="0" fillId="4" borderId="1" xfId="0" applyFill="1" applyBorder="1" applyAlignment="1">
      <alignment wrapText="1"/>
    </xf>
    <xf numFmtId="0" fontId="13" fillId="3" borderId="1" xfId="0" applyFont="1" applyFill="1" applyBorder="1" applyAlignment="1" applyProtection="1">
      <alignment horizontal="left" wrapText="1"/>
      <protection locked="0"/>
    </xf>
    <xf numFmtId="0" fontId="13" fillId="3" borderId="1" xfId="0" applyFont="1" applyFill="1" applyBorder="1"/>
    <xf numFmtId="0" fontId="4" fillId="0" borderId="1" xfId="0" applyFont="1" applyBorder="1" applyAlignment="1">
      <alignment horizontal="left" vertical="top" wrapText="1"/>
    </xf>
    <xf numFmtId="0" fontId="4" fillId="4" borderId="16" xfId="0" applyFont="1" applyFill="1" applyBorder="1" applyAlignment="1">
      <alignment vertical="top" wrapText="1"/>
    </xf>
    <xf numFmtId="0" fontId="4" fillId="0" borderId="0" xfId="0" applyFont="1"/>
    <xf numFmtId="0" fontId="13" fillId="3" borderId="12" xfId="0" applyFont="1" applyFill="1" applyBorder="1"/>
    <xf numFmtId="0" fontId="4" fillId="0" borderId="1" xfId="0" applyFont="1" applyBorder="1" applyAlignment="1">
      <alignment vertical="top" wrapText="1"/>
    </xf>
    <xf numFmtId="0" fontId="4"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right" wrapText="1"/>
      <protection locked="0"/>
    </xf>
    <xf numFmtId="15" fontId="0" fillId="0" borderId="0" xfId="0" applyNumberFormat="1" applyBorder="1" applyAlignment="1" applyProtection="1">
      <alignment horizontal="left"/>
      <protection locked="0"/>
    </xf>
    <xf numFmtId="0" fontId="0" fillId="0" borderId="13" xfId="0" applyBorder="1" applyProtection="1">
      <protection locked="0"/>
    </xf>
    <xf numFmtId="0" fontId="0" fillId="0" borderId="15" xfId="0" applyBorder="1" applyProtection="1">
      <protection locked="0"/>
    </xf>
    <xf numFmtId="42" fontId="4" fillId="4" borderId="1" xfId="0" applyNumberFormat="1" applyFont="1" applyFill="1" applyBorder="1" applyProtection="1">
      <protection locked="0"/>
    </xf>
    <xf numFmtId="0" fontId="4" fillId="4" borderId="2" xfId="0" applyNumberFormat="1" applyFont="1" applyFill="1" applyBorder="1" applyAlignment="1" applyProtection="1">
      <alignment horizontal="right" wrapText="1"/>
      <protection locked="0"/>
    </xf>
    <xf numFmtId="42" fontId="4" fillId="4" borderId="2" xfId="0" applyNumberFormat="1" applyFont="1" applyFill="1" applyBorder="1" applyAlignment="1" applyProtection="1">
      <protection locked="0"/>
    </xf>
    <xf numFmtId="0" fontId="4" fillId="4" borderId="10" xfId="0" applyFont="1" applyFill="1" applyBorder="1" applyAlignment="1" applyProtection="1">
      <alignment horizontal="right" wrapText="1"/>
      <protection locked="0"/>
    </xf>
    <xf numFmtId="42" fontId="4" fillId="4" borderId="10" xfId="0" applyNumberFormat="1" applyFont="1" applyFill="1" applyBorder="1" applyProtection="1">
      <protection locked="0"/>
    </xf>
    <xf numFmtId="0" fontId="10" fillId="0" borderId="0" xfId="0" applyFont="1" applyAlignment="1">
      <alignment vertical="top"/>
    </xf>
    <xf numFmtId="0" fontId="10" fillId="0" borderId="0" xfId="0" applyFont="1" applyAlignment="1">
      <alignment vertical="center"/>
    </xf>
    <xf numFmtId="0" fontId="11" fillId="0" borderId="0" xfId="0" applyFont="1" applyAlignment="1">
      <alignment vertical="center"/>
    </xf>
    <xf numFmtId="0" fontId="4" fillId="0" borderId="1" xfId="0" applyFont="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4" fillId="4" borderId="11" xfId="0" applyFont="1" applyFill="1" applyBorder="1" applyAlignment="1" applyProtection="1">
      <alignment horizontal="left" vertical="top" wrapText="1"/>
      <protection locked="0"/>
    </xf>
    <xf numFmtId="0" fontId="1" fillId="0" borderId="4" xfId="0" applyFont="1" applyBorder="1" applyProtection="1">
      <protection locked="0"/>
    </xf>
    <xf numFmtId="0" fontId="1" fillId="0" borderId="1" xfId="0" applyFont="1" applyBorder="1" applyAlignment="1">
      <alignment vertical="top" wrapText="1"/>
    </xf>
    <xf numFmtId="0" fontId="0" fillId="0" borderId="0" xfId="0" applyBorder="1" applyAlignment="1" applyProtection="1">
      <alignment horizontal="right" wrapText="1"/>
      <protection locked="0"/>
    </xf>
    <xf numFmtId="0" fontId="15" fillId="0" borderId="1" xfId="0" applyFont="1" applyBorder="1" applyAlignment="1" applyProtection="1">
      <alignment horizontal="right" wrapText="1"/>
      <protection locked="0"/>
    </xf>
    <xf numFmtId="0" fontId="0" fillId="5" borderId="6" xfId="0" applyFill="1" applyBorder="1" applyAlignment="1" applyProtection="1">
      <alignment horizontal="right" wrapText="1"/>
      <protection locked="0"/>
    </xf>
    <xf numFmtId="42" fontId="0" fillId="5" borderId="0" xfId="0" applyNumberFormat="1" applyFill="1" applyBorder="1" applyProtection="1">
      <protection locked="0"/>
    </xf>
    <xf numFmtId="0" fontId="0" fillId="5" borderId="0" xfId="0" applyFill="1"/>
    <xf numFmtId="0" fontId="15" fillId="5" borderId="6" xfId="0" applyFont="1" applyFill="1" applyBorder="1" applyAlignment="1" applyProtection="1">
      <alignment horizontal="right" wrapText="1"/>
      <protection locked="0"/>
    </xf>
    <xf numFmtId="0" fontId="0" fillId="5" borderId="0" xfId="0" applyFill="1" applyBorder="1" applyAlignment="1" applyProtection="1">
      <alignment horizontal="center"/>
      <protection locked="0"/>
    </xf>
    <xf numFmtId="0" fontId="0" fillId="5" borderId="0" xfId="0" applyFill="1" applyProtection="1">
      <protection locked="0"/>
    </xf>
    <xf numFmtId="5" fontId="0" fillId="5" borderId="0" xfId="0" applyNumberFormat="1" applyFill="1" applyProtection="1">
      <protection locked="0"/>
    </xf>
    <xf numFmtId="0" fontId="0" fillId="5" borderId="6" xfId="0" applyFill="1" applyBorder="1" applyAlignment="1" applyProtection="1">
      <alignment horizontal="right"/>
      <protection locked="0"/>
    </xf>
    <xf numFmtId="0" fontId="14" fillId="5" borderId="0" xfId="0" applyFont="1" applyFill="1" applyBorder="1" applyAlignment="1" applyProtection="1">
      <protection locked="0"/>
    </xf>
    <xf numFmtId="0" fontId="16" fillId="5" borderId="0" xfId="0" applyFont="1" applyFill="1" applyBorder="1"/>
    <xf numFmtId="0" fontId="16" fillId="0" borderId="0" xfId="0" applyFont="1"/>
    <xf numFmtId="0" fontId="18" fillId="0" borderId="0" xfId="0" applyFont="1"/>
    <xf numFmtId="0" fontId="3" fillId="0" borderId="0" xfId="0" applyFont="1" applyBorder="1" applyAlignment="1" applyProtection="1">
      <alignment wrapText="1"/>
    </xf>
    <xf numFmtId="42" fontId="0" fillId="0" borderId="0" xfId="0" applyNumberFormat="1" applyBorder="1" applyProtection="1"/>
    <xf numFmtId="0" fontId="3" fillId="5" borderId="0" xfId="0" applyFont="1" applyFill="1" applyBorder="1" applyAlignment="1" applyProtection="1">
      <alignment wrapText="1"/>
    </xf>
    <xf numFmtId="42" fontId="0" fillId="5" borderId="0" xfId="0" applyNumberFormat="1" applyFill="1" applyBorder="1" applyProtection="1"/>
    <xf numFmtId="0" fontId="0" fillId="5" borderId="0" xfId="0" applyFill="1" applyProtection="1"/>
    <xf numFmtId="0" fontId="16" fillId="0" borderId="0" xfId="0" applyFont="1" applyBorder="1"/>
    <xf numFmtId="0" fontId="0" fillId="0" borderId="7" xfId="0" applyBorder="1" applyAlignment="1" applyProtection="1">
      <alignment horizontal="center"/>
      <protection locked="0"/>
    </xf>
    <xf numFmtId="0" fontId="0" fillId="5" borderId="13" xfId="0" applyFill="1" applyBorder="1" applyAlignment="1" applyProtection="1">
      <alignment horizontal="center"/>
      <protection locked="0"/>
    </xf>
    <xf numFmtId="42" fontId="0" fillId="5" borderId="13" xfId="0" applyNumberFormat="1" applyFill="1" applyBorder="1" applyProtection="1">
      <protection locked="0"/>
    </xf>
    <xf numFmtId="0" fontId="0" fillId="0" borderId="7" xfId="0" applyBorder="1" applyAlignment="1" applyProtection="1">
      <alignment horizontal="right"/>
      <protection locked="0"/>
    </xf>
    <xf numFmtId="0" fontId="14" fillId="5" borderId="0" xfId="0" applyFont="1" applyFill="1" applyProtection="1">
      <protection locked="0"/>
    </xf>
    <xf numFmtId="5" fontId="14" fillId="5" borderId="0" xfId="0" applyNumberFormat="1" applyFont="1" applyFill="1" applyProtection="1">
      <protection locked="0"/>
    </xf>
    <xf numFmtId="0" fontId="14" fillId="0" borderId="0" xfId="0" applyFont="1"/>
    <xf numFmtId="0" fontId="0" fillId="5" borderId="0" xfId="0" applyFill="1" applyBorder="1" applyAlignment="1" applyProtection="1">
      <alignment horizontal="right"/>
      <protection locked="0"/>
    </xf>
    <xf numFmtId="10" fontId="3" fillId="5"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left" vertical="top"/>
      <protection locked="0"/>
    </xf>
    <xf numFmtId="10" fontId="0" fillId="5" borderId="0" xfId="0" applyNumberFormat="1" applyFill="1" applyBorder="1" applyAlignment="1" applyProtection="1">
      <alignment horizontal="left"/>
      <protection locked="0"/>
    </xf>
    <xf numFmtId="15" fontId="0" fillId="0" borderId="15" xfId="0" applyNumberFormat="1" applyBorder="1" applyProtection="1">
      <protection locked="0"/>
    </xf>
    <xf numFmtId="0" fontId="16" fillId="5" borderId="0" xfId="0" applyFont="1" applyFill="1"/>
    <xf numFmtId="0" fontId="18" fillId="5" borderId="0" xfId="0" applyFont="1" applyFill="1"/>
    <xf numFmtId="0" fontId="14" fillId="5" borderId="0" xfId="0" applyFont="1" applyFill="1"/>
    <xf numFmtId="10" fontId="1" fillId="0" borderId="0" xfId="0" applyNumberFormat="1" applyFont="1" applyBorder="1" applyAlignment="1" applyProtection="1">
      <alignment horizontal="left"/>
      <protection locked="0"/>
    </xf>
    <xf numFmtId="15" fontId="0" fillId="0" borderId="15" xfId="0" applyNumberFormat="1" applyBorder="1" applyAlignment="1" applyProtection="1">
      <alignment horizontal="left"/>
      <protection locked="0"/>
    </xf>
    <xf numFmtId="0" fontId="12" fillId="0" borderId="0" xfId="0" applyFont="1" applyBorder="1" applyAlignment="1" applyProtection="1">
      <alignment horizontal="left" wrapText="1"/>
      <protection locked="0"/>
    </xf>
    <xf numFmtId="0" fontId="4" fillId="0" borderId="0" xfId="0" applyFont="1" applyBorder="1" applyAlignment="1" applyProtection="1">
      <alignment horizontal="right" wrapText="1"/>
      <protection locked="0"/>
    </xf>
    <xf numFmtId="0" fontId="9" fillId="3" borderId="7" xfId="0" applyFont="1" applyFill="1" applyBorder="1" applyAlignment="1" applyProtection="1">
      <alignment horizontal="left" vertical="top"/>
      <protection locked="0"/>
    </xf>
    <xf numFmtId="0" fontId="9" fillId="3" borderId="1" xfId="0" applyFont="1" applyFill="1" applyBorder="1" applyAlignment="1" applyProtection="1">
      <alignment horizontal="left" vertical="top"/>
      <protection locked="0"/>
    </xf>
    <xf numFmtId="0" fontId="1" fillId="5" borderId="1" xfId="0" applyFont="1" applyFill="1" applyBorder="1" applyAlignment="1">
      <alignment wrapText="1"/>
    </xf>
    <xf numFmtId="0" fontId="13" fillId="3" borderId="1" xfId="0" applyFont="1" applyFill="1" applyBorder="1" applyAlignment="1" applyProtection="1">
      <alignment horizontal="left" vertical="top"/>
      <protection locked="0"/>
    </xf>
    <xf numFmtId="0" fontId="4" fillId="5" borderId="1" xfId="0" applyFont="1" applyFill="1" applyBorder="1" applyAlignment="1">
      <alignment wrapText="1"/>
    </xf>
    <xf numFmtId="0" fontId="0" fillId="0" borderId="6" xfId="0" applyNumberFormat="1" applyFill="1" applyBorder="1" applyAlignment="1" applyProtection="1">
      <alignment horizontal="right" wrapText="1"/>
      <protection locked="0"/>
    </xf>
    <xf numFmtId="0" fontId="0" fillId="0" borderId="8" xfId="0" applyFill="1" applyBorder="1" applyAlignment="1" applyProtection="1">
      <alignment horizontal="right"/>
      <protection locked="0"/>
    </xf>
    <xf numFmtId="0" fontId="0" fillId="0" borderId="6" xfId="0" applyFill="1" applyBorder="1" applyAlignment="1" applyProtection="1">
      <alignment horizontal="right"/>
      <protection locked="0"/>
    </xf>
    <xf numFmtId="0" fontId="0" fillId="0" borderId="9" xfId="0" applyFill="1" applyBorder="1" applyAlignment="1" applyProtection="1">
      <alignment horizontal="right"/>
      <protection locked="0"/>
    </xf>
    <xf numFmtId="10" fontId="3" fillId="0" borderId="4" xfId="0" applyNumberFormat="1" applyFont="1" applyFill="1" applyBorder="1" applyAlignment="1" applyProtection="1">
      <alignment horizontal="center" vertical="center"/>
    </xf>
    <xf numFmtId="0" fontId="0" fillId="0" borderId="7" xfId="0" applyFill="1" applyBorder="1" applyAlignment="1" applyProtection="1">
      <alignment horizontal="right"/>
      <protection locked="0"/>
    </xf>
    <xf numFmtId="0" fontId="0" fillId="0" borderId="7" xfId="0" applyFont="1" applyFill="1" applyBorder="1" applyAlignment="1" applyProtection="1">
      <alignment horizontal="center"/>
      <protection locked="0"/>
    </xf>
    <xf numFmtId="0" fontId="0" fillId="0" borderId="7" xfId="0" applyFill="1" applyBorder="1" applyAlignment="1" applyProtection="1">
      <alignment horizontal="center"/>
    </xf>
    <xf numFmtId="0" fontId="0" fillId="0" borderId="1" xfId="0" applyFill="1" applyBorder="1" applyAlignment="1" applyProtection="1">
      <alignment horizontal="right" wrapText="1"/>
      <protection locked="0"/>
    </xf>
    <xf numFmtId="0" fontId="0" fillId="0" borderId="1" xfId="0" applyFill="1" applyBorder="1" applyAlignment="1" applyProtection="1">
      <alignment horizontal="center"/>
      <protection locked="0"/>
    </xf>
    <xf numFmtId="9" fontId="5" fillId="2" borderId="1" xfId="2" applyFont="1" applyFill="1" applyBorder="1"/>
    <xf numFmtId="0" fontId="3" fillId="6" borderId="7" xfId="0" applyFont="1" applyFill="1" applyBorder="1" applyAlignment="1" applyProtection="1">
      <alignment wrapText="1"/>
    </xf>
    <xf numFmtId="42" fontId="0" fillId="6" borderId="7" xfId="0" applyNumberFormat="1" applyFill="1" applyBorder="1" applyProtection="1"/>
    <xf numFmtId="0" fontId="17" fillId="6" borderId="6" xfId="0" applyFont="1" applyFill="1" applyBorder="1" applyAlignment="1" applyProtection="1">
      <alignment wrapText="1"/>
      <protection locked="0"/>
    </xf>
    <xf numFmtId="42" fontId="18" fillId="6" borderId="0" xfId="0" applyNumberFormat="1" applyFont="1" applyFill="1" applyBorder="1" applyProtection="1">
      <protection locked="0"/>
    </xf>
    <xf numFmtId="42" fontId="18" fillId="6" borderId="13" xfId="0" applyNumberFormat="1" applyFont="1" applyFill="1" applyBorder="1" applyProtection="1">
      <protection locked="0"/>
    </xf>
    <xf numFmtId="0" fontId="0" fillId="0" borderId="10" xfId="0" applyFill="1" applyBorder="1" applyAlignment="1" applyProtection="1">
      <alignment horizontal="right" wrapText="1"/>
      <protection locked="0"/>
    </xf>
    <xf numFmtId="42" fontId="0" fillId="0" borderId="10" xfId="0" applyNumberFormat="1" applyFill="1" applyBorder="1" applyProtection="1">
      <protection locked="0"/>
    </xf>
    <xf numFmtId="0" fontId="14" fillId="6" borderId="4" xfId="0" applyFont="1" applyFill="1" applyBorder="1" applyAlignment="1" applyProtection="1">
      <protection locked="0"/>
    </xf>
    <xf numFmtId="0" fontId="16" fillId="6" borderId="4" xfId="0" applyFont="1" applyFill="1" applyBorder="1" applyProtection="1">
      <protection locked="0"/>
    </xf>
    <xf numFmtId="0" fontId="17" fillId="6" borderId="6" xfId="0" applyFont="1" applyFill="1" applyBorder="1" applyProtection="1">
      <protection locked="0"/>
    </xf>
    <xf numFmtId="42" fontId="0" fillId="0" borderId="1" xfId="0" applyNumberFormat="1" applyFill="1" applyBorder="1" applyProtection="1">
      <protection locked="0"/>
    </xf>
    <xf numFmtId="0" fontId="3" fillId="8" borderId="7" xfId="0" applyFont="1" applyFill="1" applyBorder="1" applyAlignment="1" applyProtection="1">
      <alignment wrapText="1"/>
    </xf>
    <xf numFmtId="42" fontId="0" fillId="8" borderId="3" xfId="0" applyNumberFormat="1" applyFill="1" applyBorder="1" applyProtection="1"/>
    <xf numFmtId="0" fontId="17" fillId="8" borderId="6" xfId="0" applyFont="1" applyFill="1" applyBorder="1" applyAlignment="1" applyProtection="1">
      <alignment horizontal="left" wrapText="1"/>
      <protection locked="0"/>
    </xf>
    <xf numFmtId="42" fontId="18" fillId="8" borderId="0" xfId="0" applyNumberFormat="1" applyFont="1" applyFill="1" applyBorder="1" applyProtection="1">
      <protection locked="0"/>
    </xf>
    <xf numFmtId="42" fontId="18" fillId="8" borderId="13" xfId="0" applyNumberFormat="1" applyFont="1" applyFill="1" applyBorder="1" applyProtection="1">
      <protection locked="0"/>
    </xf>
    <xf numFmtId="42" fontId="0" fillId="0" borderId="16" xfId="0" applyNumberFormat="1" applyFill="1" applyBorder="1" applyProtection="1">
      <protection locked="0"/>
    </xf>
    <xf numFmtId="0" fontId="0" fillId="0" borderId="10" xfId="0" applyNumberFormat="1" applyFill="1" applyBorder="1" applyAlignment="1" applyProtection="1">
      <alignment horizontal="right" wrapText="1"/>
      <protection locked="0"/>
    </xf>
    <xf numFmtId="42" fontId="0" fillId="0" borderId="14" xfId="0" applyNumberFormat="1" applyFill="1" applyBorder="1" applyAlignment="1" applyProtection="1">
      <protection locked="0"/>
    </xf>
    <xf numFmtId="42" fontId="0" fillId="0" borderId="2" xfId="0" applyNumberFormat="1" applyFill="1" applyBorder="1" applyAlignment="1" applyProtection="1">
      <protection locked="0"/>
    </xf>
    <xf numFmtId="0" fontId="14" fillId="8" borderId="4" xfId="0" applyFont="1" applyFill="1" applyBorder="1" applyAlignment="1" applyProtection="1">
      <protection locked="0"/>
    </xf>
    <xf numFmtId="42" fontId="16" fillId="8" borderId="4" xfId="0" applyNumberFormat="1" applyFont="1" applyFill="1" applyBorder="1" applyProtection="1">
      <protection locked="0"/>
    </xf>
    <xf numFmtId="0" fontId="0" fillId="0" borderId="0" xfId="0" applyFill="1" applyProtection="1">
      <protection locked="0"/>
    </xf>
    <xf numFmtId="10" fontId="0" fillId="0" borderId="0" xfId="0" applyNumberFormat="1" applyFill="1" applyProtection="1">
      <protection locked="0"/>
    </xf>
    <xf numFmtId="0" fontId="8" fillId="6" borderId="0" xfId="0" applyFont="1" applyFill="1" applyAlignment="1">
      <alignment horizontal="left" vertical="center" indent="4"/>
    </xf>
    <xf numFmtId="0" fontId="0" fillId="6" borderId="0" xfId="0" applyFill="1"/>
    <xf numFmtId="0" fontId="8" fillId="7" borderId="0" xfId="0" applyFont="1" applyFill="1" applyAlignment="1">
      <alignment horizontal="left" vertical="center" indent="4"/>
    </xf>
    <xf numFmtId="0" fontId="1" fillId="7" borderId="0" xfId="0" applyFont="1" applyFill="1"/>
    <xf numFmtId="0" fontId="0" fillId="6" borderId="1" xfId="0" applyFill="1" applyBorder="1" applyAlignment="1" applyProtection="1">
      <alignment horizontal="right" wrapText="1"/>
      <protection locked="0"/>
    </xf>
    <xf numFmtId="0" fontId="0" fillId="6" borderId="1" xfId="0" applyFill="1" applyBorder="1"/>
    <xf numFmtId="0" fontId="0" fillId="0" borderId="1" xfId="0" applyFill="1" applyBorder="1" applyAlignment="1" applyProtection="1">
      <alignment horizontal="right" vertical="top" wrapText="1"/>
      <protection locked="0"/>
    </xf>
    <xf numFmtId="0" fontId="0" fillId="0" borderId="1" xfId="0" applyNumberFormat="1" applyFill="1" applyBorder="1" applyAlignment="1" applyProtection="1">
      <alignment horizontal="right" vertical="top" wrapText="1"/>
      <protection locked="0"/>
    </xf>
    <xf numFmtId="0" fontId="0" fillId="7" borderId="11" xfId="0" applyFill="1" applyBorder="1" applyAlignment="1" applyProtection="1">
      <alignment horizontal="right" wrapText="1"/>
      <protection locked="0"/>
    </xf>
    <xf numFmtId="0" fontId="0" fillId="7" borderId="0" xfId="0" applyFill="1" applyBorder="1"/>
    <xf numFmtId="0" fontId="9" fillId="7" borderId="1" xfId="0" applyFont="1" applyFill="1" applyBorder="1" applyAlignment="1" applyProtection="1">
      <alignment horizontal="left" vertical="top"/>
      <protection locked="0"/>
    </xf>
    <xf numFmtId="0" fontId="1" fillId="7" borderId="1" xfId="0" applyFont="1" applyFill="1" applyBorder="1" applyAlignment="1">
      <alignment wrapText="1"/>
    </xf>
    <xf numFmtId="0" fontId="19" fillId="3" borderId="1" xfId="0" applyFont="1" applyFill="1" applyBorder="1" applyAlignment="1" applyProtection="1">
      <alignment horizontal="right"/>
      <protection locked="0"/>
    </xf>
    <xf numFmtId="0" fontId="2" fillId="6" borderId="0" xfId="0" applyFont="1" applyFill="1" applyAlignment="1" applyProtection="1">
      <protection locked="0"/>
    </xf>
    <xf numFmtId="0" fontId="0" fillId="6" borderId="0" xfId="0" applyFill="1" applyProtection="1">
      <protection locked="0"/>
    </xf>
    <xf numFmtId="0" fontId="0" fillId="6" borderId="0" xfId="0" applyFill="1" applyBorder="1"/>
    <xf numFmtId="0" fontId="2" fillId="9" borderId="0" xfId="0" applyFont="1" applyFill="1" applyBorder="1" applyAlignment="1" applyProtection="1">
      <protection locked="0"/>
    </xf>
    <xf numFmtId="42" fontId="0" fillId="9" borderId="0" xfId="0" applyNumberFormat="1" applyFill="1" applyBorder="1" applyProtection="1">
      <protection locked="0"/>
    </xf>
    <xf numFmtId="0" fontId="8" fillId="9" borderId="0" xfId="0" applyFont="1" applyFill="1" applyAlignment="1">
      <alignment vertical="top"/>
    </xf>
    <xf numFmtId="0" fontId="0" fillId="9" borderId="13" xfId="0" applyFill="1" applyBorder="1"/>
    <xf numFmtId="0" fontId="0" fillId="9" borderId="0" xfId="0" applyFill="1"/>
    <xf numFmtId="0" fontId="19" fillId="3" borderId="1" xfId="0" applyFont="1" applyFill="1" applyBorder="1" applyAlignment="1" applyProtection="1">
      <alignment horizontal="right" wrapText="1"/>
      <protection locked="0"/>
    </xf>
    <xf numFmtId="0" fontId="0" fillId="0" borderId="0" xfId="0" applyAlignment="1">
      <alignment horizontal="left" wrapText="1"/>
    </xf>
    <xf numFmtId="0" fontId="0" fillId="0" borderId="5"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15" fontId="0" fillId="0" borderId="0" xfId="0" applyNumberFormat="1" applyFill="1" applyBorder="1" applyAlignment="1" applyProtection="1">
      <alignment horizontal="left" vertical="top"/>
      <protection locked="0"/>
    </xf>
    <xf numFmtId="15" fontId="0" fillId="0" borderId="13" xfId="0" applyNumberFormat="1" applyFill="1" applyBorder="1" applyAlignment="1" applyProtection="1">
      <alignment horizontal="left" vertical="top"/>
      <protection locked="0"/>
    </xf>
    <xf numFmtId="0" fontId="1" fillId="0" borderId="4" xfId="0" applyFont="1" applyFill="1" applyBorder="1" applyAlignment="1" applyProtection="1">
      <alignment horizontal="left" vertical="top"/>
      <protection locked="0"/>
    </xf>
    <xf numFmtId="0" fontId="1" fillId="0" borderId="15" xfId="0" applyFont="1" applyFill="1" applyBorder="1" applyAlignment="1" applyProtection="1">
      <alignment horizontal="left" vertical="top"/>
      <protection locked="0"/>
    </xf>
    <xf numFmtId="42" fontId="14" fillId="8" borderId="4" xfId="0" applyNumberFormat="1"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0" fontId="14" fillId="0" borderId="8" xfId="0" applyFont="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colors>
    <mruColors>
      <color rgb="FF1AB2D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44451</xdr:colOff>
      <xdr:row>1</xdr:row>
      <xdr:rowOff>95250</xdr:rowOff>
    </xdr:from>
    <xdr:to>
      <xdr:col>9</xdr:col>
      <xdr:colOff>603250</xdr:colOff>
      <xdr:row>107</xdr:row>
      <xdr:rowOff>142874</xdr:rowOff>
    </xdr:to>
    <xdr:sp macro="" textlink="">
      <xdr:nvSpPr>
        <xdr:cNvPr id="2" name="TextBox 1"/>
        <xdr:cNvSpPr txBox="1"/>
      </xdr:nvSpPr>
      <xdr:spPr>
        <a:xfrm>
          <a:off x="44451" y="254000"/>
          <a:ext cx="10671174" cy="1674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US" sz="1100" b="1">
              <a:solidFill>
                <a:schemeClr val="dk1"/>
              </a:solidFill>
              <a:effectLst/>
              <a:latin typeface="+mn-lt"/>
              <a:ea typeface="+mn-ea"/>
              <a:cs typeface="+mn-cs"/>
            </a:rPr>
            <a:t>Objective of the NPV Spreadsheet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Net Present Value Spreadsheet is intended to provide a means to present the business case for a project that is intended to reduce outyear operations and sustainment costs, and to help organize the development and presentation of the figures.  A properly presented business case will be supported by credible costing figures. SYSCOMs submit an NPV spreadsheet for all TIPS candidate projects to assure fairness </a:t>
          </a:r>
          <a:r>
            <a:rPr lang="en-US" sz="1100">
              <a:solidFill>
                <a:sysClr val="windowText" lastClr="000000"/>
              </a:solidFill>
              <a:effectLst/>
              <a:latin typeface="+mn-lt"/>
              <a:ea typeface="+mn-ea"/>
              <a:cs typeface="+mn-cs"/>
            </a:rPr>
            <a:t>.</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General Guidelines for Calculating Expected Savings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*List your assumptions.  Paramount to the development of your NPV Spreadsheets is the assumption base that will drive the calculations.  Major assumptions will need to be explained (they need to be reasonable and defensible), and must be accompanied with an explanation of how they directly contribute to the overall calculation of the Return on Investment (ROI).  *Don't overdo the precision.  Projecting future costs savings while at the technology development stage is difficult.  Don't expend effort trying to get three decimal point accuracy - it isn't needed and no one will believe it anyway.</a:t>
          </a:r>
        </a:p>
        <a:p>
          <a:r>
            <a:rPr lang="en-US" sz="1100">
              <a:solidFill>
                <a:schemeClr val="dk1"/>
              </a:solidFill>
              <a:effectLst/>
              <a:latin typeface="+mn-lt"/>
              <a:ea typeface="+mn-ea"/>
              <a:cs typeface="+mn-cs"/>
            </a:rPr>
            <a:t>*If you can cite real numbers, do so.  (Example: Over the last five years, the Navy has used an average of xx million gallons of paint.)</a:t>
          </a:r>
        </a:p>
        <a:p>
          <a:r>
            <a:rPr lang="en-US" sz="1100">
              <a:solidFill>
                <a:schemeClr val="dk1"/>
              </a:solidFill>
              <a:effectLst/>
              <a:latin typeface="+mn-lt"/>
              <a:ea typeface="+mn-ea"/>
              <a:cs typeface="+mn-cs"/>
            </a:rPr>
            <a:t>*Use analogy or parametric approaches (example - analogy: For example, current paints save 20% of maintenance labor costs.  This new improved paint is expected to save an additional 15% in maintenance labor costs.  Overall savings will be 35%.; parametric: this technology is expected to show an improvement that is not fully quantified and will be assessed in 10% increments, e.g., 50% improvement, 60% improvement, 70% improvement, etc.)</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Rules for Counting Projected Savings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savings achieved by a proposed technology insertion will predominantly arise from avoiding costs that would be incurred without the new technology.  To be included in a formal calculation, the savings must be able to be expressed in financial (dollar) terms, should be a direct result of the inclusion of the technology, and should not rely on technologies or actions that are not included in the proposed effort.</a:t>
          </a:r>
        </a:p>
        <a:p>
          <a:r>
            <a:rPr lang="en-US" sz="1100">
              <a:solidFill>
                <a:schemeClr val="dk1"/>
              </a:solidFill>
              <a:effectLst/>
              <a:latin typeface="+mn-lt"/>
              <a:ea typeface="+mn-ea"/>
              <a:cs typeface="+mn-cs"/>
            </a:rPr>
            <a:t>*The calculation of savings may be continued over the time frame used for the projections, subject to the limitation of the technology acceleration.  That is, if the TIPS transition deal accelerates the introduction of the technology by two years, then cost reductions beyond the first two years of fielding would not be affected by the TIPS funding, and cannot be included in the calculation of savings.  However, if the TIPS transition introduces a technology that would not otherwise be introduced, the savings can be calculated over the entire time span allowed in the spreadsheet.</a:t>
          </a:r>
        </a:p>
        <a:p>
          <a:r>
            <a:rPr lang="en-US" sz="1100">
              <a:solidFill>
                <a:schemeClr val="dk1"/>
              </a:solidFill>
              <a:effectLst/>
              <a:latin typeface="+mn-lt"/>
              <a:ea typeface="+mn-ea"/>
              <a:cs typeface="+mn-cs"/>
            </a:rPr>
            <a:t>*Reduction in the use of expendables.  Reducing the consumption of one-time use items (fuel is the most common example) produces direct cost reductions as the technology is implemented in the field.  However, projections of future costs for the expendables may be difficult to make with certainty.</a:t>
          </a:r>
        </a:p>
        <a:p>
          <a:r>
            <a:rPr lang="en-US" sz="1100">
              <a:solidFill>
                <a:schemeClr val="dk1"/>
              </a:solidFill>
              <a:effectLst/>
              <a:latin typeface="+mn-lt"/>
              <a:ea typeface="+mn-ea"/>
              <a:cs typeface="+mn-cs"/>
            </a:rPr>
            <a:t>*Reduction in acquisition cost.  A technology that has a lower purchase or installation cost can be counted as direct cost savings as the old technology is replaced in the production stream, subject to the acceleration time frame limitations discussed above.</a:t>
          </a:r>
        </a:p>
        <a:p>
          <a:r>
            <a:rPr lang="en-US" sz="1100">
              <a:solidFill>
                <a:schemeClr val="dk1"/>
              </a:solidFill>
              <a:effectLst/>
              <a:latin typeface="+mn-lt"/>
              <a:ea typeface="+mn-ea"/>
              <a:cs typeface="+mn-cs"/>
            </a:rPr>
            <a:t>*Reduction in production cost.  Reductions in the cost of producing an item by the manufacturer can be counted only in cases where an assured reduction in cost to the DoN can be documented.  Improvements in manufacturing processes generally do not guarantee benefit to the Navy or Marine Corps.</a:t>
          </a:r>
        </a:p>
        <a:p>
          <a:r>
            <a:rPr lang="en-US" sz="1100">
              <a:solidFill>
                <a:schemeClr val="dk1"/>
              </a:solidFill>
              <a:effectLst/>
              <a:latin typeface="+mn-lt"/>
              <a:ea typeface="+mn-ea"/>
              <a:cs typeface="+mn-cs"/>
            </a:rPr>
            <a:t>*Reduction in manning.  Although manning costs are one of the most significant elements of military budgets, counting manpower savings is difficult.  Unless the manning of a unit (ship, division, HQ staff, etc.) is to be reduced in a verifiable manner without replacement or substitution in another organization, the potential cost reduction cannot be included in the calculation.  This is particularly relevant to the elimination or reduction in effort level of a task that is shared on a part time basis among multiple individuals.  Reducing one tenth of the tasking for ten individuals does not equal the savings of one person, since all ten individuals will remain on duty.  Moving tasking from a higher cost rating or location (e.g., from ship to shore) may result in countable savings, but verification that the high-cost position will be eliminated in field practice may be difficult.  Reductions in contractor support may be easier to verify.</a:t>
          </a:r>
        </a:p>
        <a:p>
          <a:r>
            <a:rPr lang="en-US" sz="1100">
              <a:solidFill>
                <a:schemeClr val="dk1"/>
              </a:solidFill>
              <a:effectLst/>
              <a:latin typeface="+mn-lt"/>
              <a:ea typeface="+mn-ea"/>
              <a:cs typeface="+mn-cs"/>
            </a:rPr>
            <a:t>*Reduction in maintenance frequency or cost per visit (supplies and personnel time).  A reduced frequency or per-action cost of maintenance can be counted to the extent that the reduced frequency of action can be verified and expressed as dollars, and within the limitations on counting manning cost reductions discussed above.</a:t>
          </a:r>
        </a:p>
        <a:p>
          <a:r>
            <a:rPr lang="en-US" sz="1100">
              <a:solidFill>
                <a:schemeClr val="dk1"/>
              </a:solidFill>
              <a:effectLst/>
              <a:latin typeface="+mn-lt"/>
              <a:ea typeface="+mn-ea"/>
              <a:cs typeface="+mn-cs"/>
            </a:rPr>
            <a:t>*Inventory reduction cost.  A lower rate of acquisition for spares can be counted.  Inventory 'carrying' costs are difficult to quantify and verify and so should be avoided.</a:t>
          </a:r>
        </a:p>
        <a:p>
          <a:r>
            <a:rPr lang="en-US" sz="1100">
              <a:solidFill>
                <a:schemeClr val="dk1"/>
              </a:solidFill>
              <a:effectLst/>
              <a:latin typeface="+mn-lt"/>
              <a:ea typeface="+mn-ea"/>
              <a:cs typeface="+mn-cs"/>
            </a:rPr>
            <a:t>*Obsolescence costs.  Cost reductions resulting from eliminating the need for an obsolete, expensive, and difficult to procure part can be included.</a:t>
          </a:r>
        </a:p>
        <a:p>
          <a:r>
            <a:rPr lang="en-US" sz="1100">
              <a:solidFill>
                <a:schemeClr val="dk1"/>
              </a:solidFill>
              <a:effectLst/>
              <a:latin typeface="+mn-lt"/>
              <a:ea typeface="+mn-ea"/>
              <a:cs typeface="+mn-cs"/>
            </a:rPr>
            <a:t>*Transportation costs.  Cost reductions in transportation due to reduced quantity, weight, or item size can be counted if supported by data.</a:t>
          </a:r>
        </a:p>
        <a:p>
          <a:r>
            <a:rPr lang="en-US" sz="1100">
              <a:solidFill>
                <a:schemeClr val="dk1"/>
              </a:solidFill>
              <a:effectLst/>
              <a:latin typeface="+mn-lt"/>
              <a:ea typeface="+mn-ea"/>
              <a:cs typeface="+mn-cs"/>
            </a:rPr>
            <a:t>*Cost sharing with another entity.  This category of savings can be difficult to include.  Cost sharing with another military service or government organization must be examined closely to ensure that there are actual cost savings rather than cost shifting.  Cost sharing with industrial organizations must be similarly scrutinized to ensure that actual cost reductions will benefit the Navy or Marine Corps budgets.</a:t>
          </a:r>
        </a:p>
        <a:p>
          <a:r>
            <a:rPr lang="en-US" sz="1100">
              <a:solidFill>
                <a:schemeClr val="dk1"/>
              </a:solidFill>
              <a:effectLst/>
              <a:latin typeface="+mn-lt"/>
              <a:ea typeface="+mn-ea"/>
              <a:cs typeface="+mn-cs"/>
            </a:rPr>
            <a:t>*Cost avoidance.  Costs that would be incurred by a program if a technology is not transitioned are a realistic assumption that can be reported via the NPV.  As an example, a technology that automates the input of data that would otherwise require manual entry.  The contracted manpower for data entry would result in added program cost to the program.  The costs of the contracted manpower that are avoided by transition of the new technology can be included in the NPV spreadsheet.</a:t>
          </a:r>
        </a:p>
        <a:p>
          <a:r>
            <a:rPr lang="en-US" sz="1100">
              <a:solidFill>
                <a:schemeClr val="dk1"/>
              </a:solidFill>
              <a:effectLst/>
              <a:latin typeface="+mn-lt"/>
              <a:ea typeface="+mn-ea"/>
              <a:cs typeface="+mn-cs"/>
            </a:rPr>
            <a:t>*Cost avoidance.  Future avoided costs must be costs that would actually be incurred to qualify for inclusion in the NPV calculation.  It is unrealistic to claim, for example, future flight hour costs that might be incurred without the proposed technology if those flight hours would not actually be supported in future budgets.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Rules for Counting Projected Costs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costs to be considered include the costs of all items and activities that lead up to the acquisition and implementation of the technology, as well as the ongoing costs needed to man, operate and maintain the technology while in use.</a:t>
          </a:r>
        </a:p>
        <a:p>
          <a:r>
            <a:rPr lang="en-US" sz="1100">
              <a:solidFill>
                <a:schemeClr val="dk1"/>
              </a:solidFill>
              <a:effectLst/>
              <a:latin typeface="+mn-lt"/>
              <a:ea typeface="+mn-ea"/>
              <a:cs typeface="+mn-cs"/>
            </a:rPr>
            <a:t>*Technology development or integration.  All of the costs, whether borne by the TIPS program, a Lab or Warfare Center, or acquisition program, that are needed to complete development or integration tasks needed to begin acquisition need to be included in the Investment calculation. For example, include the cost of revising logistics documentation to incorporate the new technology.</a:t>
          </a:r>
        </a:p>
        <a:p>
          <a:r>
            <a:rPr lang="en-US" sz="1100">
              <a:solidFill>
                <a:schemeClr val="dk1"/>
              </a:solidFill>
              <a:effectLst/>
              <a:latin typeface="+mn-lt"/>
              <a:ea typeface="+mn-ea"/>
              <a:cs typeface="+mn-cs"/>
            </a:rPr>
            <a:t>*Testing or certification.  Any costs related to gaining formal approval for production, installation, or operation of the technology that are charged to DoN accounts must be included in counting the Investment cost.</a:t>
          </a:r>
        </a:p>
        <a:p>
          <a:r>
            <a:rPr lang="en-US" sz="1100">
              <a:solidFill>
                <a:schemeClr val="dk1"/>
              </a:solidFill>
              <a:effectLst/>
              <a:latin typeface="+mn-lt"/>
              <a:ea typeface="+mn-ea"/>
              <a:cs typeface="+mn-cs"/>
            </a:rPr>
            <a:t>*Engineering and manufacturing development.  Any support provided by the acquisition organization, Laboratory or Warfare Center, or other DoN organization is to be included as an Investment.  This covers design, tooling, prototyping, or other activity needed to establish the production capability.  EMD costs that are borne wholly by the producer (e.g., systems integrator or OEM) and are then included in the acquisition price of the technology do not need to be included in the Investment calculation.</a:t>
          </a:r>
        </a:p>
        <a:p>
          <a:r>
            <a:rPr lang="en-US" sz="1100">
              <a:solidFill>
                <a:schemeClr val="dk1"/>
              </a:solidFill>
              <a:effectLst/>
              <a:latin typeface="+mn-lt"/>
              <a:ea typeface="+mn-ea"/>
              <a:cs typeface="+mn-cs"/>
            </a:rPr>
            <a:t>*Acquisition and installation.  All procurement, installation, field integration, and setup are to be included in the Acquisition calculation.</a:t>
          </a:r>
        </a:p>
        <a:p>
          <a:r>
            <a:rPr lang="en-US" sz="1100">
              <a:solidFill>
                <a:schemeClr val="dk1"/>
              </a:solidFill>
              <a:effectLst/>
              <a:latin typeface="+mn-lt"/>
              <a:ea typeface="+mn-ea"/>
              <a:cs typeface="+mn-cs"/>
            </a:rPr>
            <a:t>*Licensing.  The costs associated with licensing commercial technology for naval use is to be included in the Operations and Maintenance calculation.</a:t>
          </a:r>
        </a:p>
        <a:p>
          <a:r>
            <a:rPr lang="en-US" sz="1100">
              <a:solidFill>
                <a:schemeClr val="dk1"/>
              </a:solidFill>
              <a:effectLst/>
              <a:latin typeface="+mn-lt"/>
              <a:ea typeface="+mn-ea"/>
              <a:cs typeface="+mn-cs"/>
            </a:rPr>
            <a:t>*Training.  Expenses incurred in establishing a new or revised training capability to operate or maintain the new technology, and the expenses required to train operators over the pre-existing training costs are to be included in the Operations and Maintenance cost calculation.</a:t>
          </a:r>
        </a:p>
        <a:p>
          <a:r>
            <a:rPr lang="en-US" sz="1100">
              <a:solidFill>
                <a:schemeClr val="dk1"/>
              </a:solidFill>
              <a:effectLst/>
              <a:latin typeface="+mn-lt"/>
              <a:ea typeface="+mn-ea"/>
              <a:cs typeface="+mn-cs"/>
            </a:rPr>
            <a:t>*Personnel.  All operational costs associated with the new technology for manning, technical assistance borne by contractors, etc., are considered an Operations and Maintenance cost for these calculations.</a:t>
          </a:r>
        </a:p>
        <a:p>
          <a:r>
            <a:rPr lang="en-US" sz="1100">
              <a:solidFill>
                <a:schemeClr val="dk1"/>
              </a:solidFill>
              <a:effectLst/>
              <a:latin typeface="+mn-lt"/>
              <a:ea typeface="+mn-ea"/>
              <a:cs typeface="+mn-cs"/>
            </a:rPr>
            <a:t>*Maintenance.  Costs associated with maintenance of the new technology, including facilities and tooling, expendables, and inventories of replacement parts are to be included in the Operations and Maintenance calculation.</a:t>
          </a:r>
        </a:p>
        <a:p>
          <a:r>
            <a:rPr lang="en-US" sz="1100">
              <a:solidFill>
                <a:schemeClr val="dk1"/>
              </a:solidFill>
              <a:effectLst/>
              <a:latin typeface="+mn-lt"/>
              <a:ea typeface="+mn-ea"/>
              <a:cs typeface="+mn-cs"/>
            </a:rPr>
            <a:t>*Other.  All operational costs associated with the new technology for expendables or other items not included in the previous categories are considered an Operations and Maintenance cost for these calculations.</a:t>
          </a:r>
        </a:p>
        <a:p>
          <a:endParaRPr lang="en-US" sz="1100">
            <a:solidFill>
              <a:schemeClr val="dk1"/>
            </a:solidFill>
            <a:effectLst/>
            <a:latin typeface="+mn-lt"/>
            <a:ea typeface="+mn-ea"/>
            <a:cs typeface="+mn-cs"/>
          </a:endParaRPr>
        </a:p>
        <a:p>
          <a:endParaRPr lang="en-US" sz="1100" b="1" i="1"/>
        </a:p>
        <a:p>
          <a:r>
            <a:rPr lang="en-US" sz="1100" b="1" i="1"/>
            <a:t>Last Updated:</a:t>
          </a:r>
          <a:r>
            <a:rPr lang="en-US" sz="1100" b="1" i="1" baseline="0"/>
            <a:t> 07-July 2014</a:t>
          </a:r>
          <a:endParaRPr lang="en-US" sz="1100" b="1"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704116</xdr:colOff>
      <xdr:row>15</xdr:row>
      <xdr:rowOff>104775</xdr:rowOff>
    </xdr:from>
    <xdr:to>
      <xdr:col>8</xdr:col>
      <xdr:colOff>608866</xdr:colOff>
      <xdr:row>17</xdr:row>
      <xdr:rowOff>28575</xdr:rowOff>
    </xdr:to>
    <xdr:sp macro="" textlink="">
      <xdr:nvSpPr>
        <xdr:cNvPr id="3" name="Left-Right Arrow 2"/>
        <xdr:cNvSpPr/>
      </xdr:nvSpPr>
      <xdr:spPr>
        <a:xfrm>
          <a:off x="6390541" y="3257550"/>
          <a:ext cx="619125" cy="247650"/>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704116</xdr:colOff>
      <xdr:row>19</xdr:row>
      <xdr:rowOff>123825</xdr:rowOff>
    </xdr:from>
    <xdr:to>
      <xdr:col>8</xdr:col>
      <xdr:colOff>608866</xdr:colOff>
      <xdr:row>21</xdr:row>
      <xdr:rowOff>47625</xdr:rowOff>
    </xdr:to>
    <xdr:sp macro="" textlink="">
      <xdr:nvSpPr>
        <xdr:cNvPr id="4" name="Left-Right Arrow 3"/>
        <xdr:cNvSpPr/>
      </xdr:nvSpPr>
      <xdr:spPr>
        <a:xfrm>
          <a:off x="6390541" y="4191000"/>
          <a:ext cx="619125" cy="247650"/>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704116</xdr:colOff>
      <xdr:row>29</xdr:row>
      <xdr:rowOff>142875</xdr:rowOff>
    </xdr:from>
    <xdr:to>
      <xdr:col>8</xdr:col>
      <xdr:colOff>608866</xdr:colOff>
      <xdr:row>31</xdr:row>
      <xdr:rowOff>66675</xdr:rowOff>
    </xdr:to>
    <xdr:sp macro="" textlink="">
      <xdr:nvSpPr>
        <xdr:cNvPr id="5" name="Left-Right Arrow 4"/>
        <xdr:cNvSpPr/>
      </xdr:nvSpPr>
      <xdr:spPr>
        <a:xfrm>
          <a:off x="6390541" y="6457950"/>
          <a:ext cx="619125" cy="247650"/>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704116</xdr:colOff>
      <xdr:row>32</xdr:row>
      <xdr:rowOff>466725</xdr:rowOff>
    </xdr:from>
    <xdr:to>
      <xdr:col>8</xdr:col>
      <xdr:colOff>608866</xdr:colOff>
      <xdr:row>34</xdr:row>
      <xdr:rowOff>66675</xdr:rowOff>
    </xdr:to>
    <xdr:sp macro="" textlink="">
      <xdr:nvSpPr>
        <xdr:cNvPr id="6" name="Left-Right Arrow 5"/>
        <xdr:cNvSpPr/>
      </xdr:nvSpPr>
      <xdr:spPr>
        <a:xfrm>
          <a:off x="6390541" y="7753350"/>
          <a:ext cx="619125" cy="247650"/>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690562</xdr:colOff>
      <xdr:row>26</xdr:row>
      <xdr:rowOff>190500</xdr:rowOff>
    </xdr:from>
    <xdr:to>
      <xdr:col>9</xdr:col>
      <xdr:colOff>3294</xdr:colOff>
      <xdr:row>27</xdr:row>
      <xdr:rowOff>226719</xdr:rowOff>
    </xdr:to>
    <xdr:pic>
      <xdr:nvPicPr>
        <xdr:cNvPr id="8" name="Picture 7"/>
        <xdr:cNvPicPr>
          <a:picLocks noChangeAspect="1"/>
        </xdr:cNvPicPr>
      </xdr:nvPicPr>
      <xdr:blipFill>
        <a:blip xmlns:r="http://schemas.openxmlformats.org/officeDocument/2006/relationships" r:embed="rId1"/>
        <a:stretch>
          <a:fillRect/>
        </a:stretch>
      </xdr:blipFill>
      <xdr:spPr>
        <a:xfrm>
          <a:off x="6376987" y="5943600"/>
          <a:ext cx="646232" cy="274344"/>
        </a:xfrm>
        <a:prstGeom prst="rect">
          <a:avLst/>
        </a:prstGeom>
      </xdr:spPr>
    </xdr:pic>
    <xdr:clientData/>
  </xdr:twoCellAnchor>
  <xdr:twoCellAnchor>
    <xdr:from>
      <xdr:col>7</xdr:col>
      <xdr:colOff>704116</xdr:colOff>
      <xdr:row>13</xdr:row>
      <xdr:rowOff>1</xdr:rowOff>
    </xdr:from>
    <xdr:to>
      <xdr:col>8</xdr:col>
      <xdr:colOff>608866</xdr:colOff>
      <xdr:row>13</xdr:row>
      <xdr:rowOff>266701</xdr:rowOff>
    </xdr:to>
    <xdr:sp macro="" textlink="">
      <xdr:nvSpPr>
        <xdr:cNvPr id="10" name="Left-Right Arrow 9"/>
        <xdr:cNvSpPr/>
      </xdr:nvSpPr>
      <xdr:spPr>
        <a:xfrm>
          <a:off x="6390541" y="2828926"/>
          <a:ext cx="619125" cy="266700"/>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heetViews>
  <sheetFormatPr defaultColWidth="8.85546875" defaultRowHeight="12.75" x14ac:dyDescent="0.2"/>
  <cols>
    <col min="2" max="2" width="106.42578125" customWidth="1"/>
  </cols>
  <sheetData>
    <row r="1" spans="1:2" x14ac:dyDescent="0.2">
      <c r="A1" s="15" t="s">
        <v>43</v>
      </c>
    </row>
    <row r="3" spans="1:2" x14ac:dyDescent="0.2">
      <c r="A3" s="15" t="s">
        <v>41</v>
      </c>
    </row>
    <row r="4" spans="1:2" x14ac:dyDescent="0.2">
      <c r="A4" t="s">
        <v>42</v>
      </c>
    </row>
    <row r="5" spans="1:2" x14ac:dyDescent="0.2">
      <c r="A5" t="s">
        <v>1</v>
      </c>
    </row>
    <row r="7" spans="1:2" x14ac:dyDescent="0.2">
      <c r="A7" s="15" t="s">
        <v>0</v>
      </c>
    </row>
    <row r="8" spans="1:2" ht="25.5" customHeight="1" x14ac:dyDescent="0.2">
      <c r="A8" s="194" t="s">
        <v>2</v>
      </c>
      <c r="B8" s="194"/>
    </row>
    <row r="10" spans="1:2" ht="25.5" customHeight="1" x14ac:dyDescent="0.2">
      <c r="A10" s="194" t="s">
        <v>13</v>
      </c>
      <c r="B10" s="194"/>
    </row>
    <row r="12" spans="1:2" x14ac:dyDescent="0.2">
      <c r="A12" t="s">
        <v>7</v>
      </c>
    </row>
    <row r="14" spans="1:2" x14ac:dyDescent="0.2">
      <c r="A14" t="s">
        <v>30</v>
      </c>
    </row>
    <row r="15" spans="1:2" x14ac:dyDescent="0.2">
      <c r="A15" t="s">
        <v>3</v>
      </c>
    </row>
    <row r="16" spans="1:2" x14ac:dyDescent="0.2">
      <c r="B16" t="s">
        <v>4</v>
      </c>
    </row>
    <row r="18" spans="1:1" x14ac:dyDescent="0.2">
      <c r="A18" t="s">
        <v>31</v>
      </c>
    </row>
    <row r="19" spans="1:1" x14ac:dyDescent="0.2">
      <c r="A19" t="s">
        <v>6</v>
      </c>
    </row>
    <row r="21" spans="1:1" x14ac:dyDescent="0.2">
      <c r="A21" t="s">
        <v>32</v>
      </c>
    </row>
    <row r="22" spans="1:1" x14ac:dyDescent="0.2">
      <c r="A22" t="s">
        <v>5</v>
      </c>
    </row>
    <row r="24" spans="1:1" x14ac:dyDescent="0.2">
      <c r="A24" s="15" t="s">
        <v>8</v>
      </c>
    </row>
    <row r="25" spans="1:1" x14ac:dyDescent="0.2">
      <c r="A25" t="s">
        <v>9</v>
      </c>
    </row>
    <row r="27" spans="1:1" x14ac:dyDescent="0.2">
      <c r="A27" t="s">
        <v>30</v>
      </c>
    </row>
    <row r="28" spans="1:1" x14ac:dyDescent="0.2">
      <c r="A28" t="s">
        <v>10</v>
      </c>
    </row>
    <row r="30" spans="1:1" x14ac:dyDescent="0.2">
      <c r="A30" t="s">
        <v>31</v>
      </c>
    </row>
    <row r="31" spans="1:1" x14ac:dyDescent="0.2">
      <c r="A31" t="s">
        <v>11</v>
      </c>
    </row>
    <row r="33" spans="1:1" x14ac:dyDescent="0.2">
      <c r="A33" t="s">
        <v>32</v>
      </c>
    </row>
    <row r="34" spans="1:1" x14ac:dyDescent="0.2">
      <c r="A34" t="s">
        <v>12</v>
      </c>
    </row>
  </sheetData>
  <mergeCells count="2">
    <mergeCell ref="A10:B10"/>
    <mergeCell ref="A8:B8"/>
  </mergeCells>
  <phoneticPr fontId="4"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5"/>
  <sheetViews>
    <sheetView tabSelected="1" topLeftCell="A17" zoomScaleNormal="100" zoomScalePageLayoutView="80" workbookViewId="0">
      <selection activeCell="L30" sqref="L30"/>
    </sheetView>
  </sheetViews>
  <sheetFormatPr defaultColWidth="8.85546875" defaultRowHeight="12.75" x14ac:dyDescent="0.2"/>
  <cols>
    <col min="1" max="1" width="36.28515625" customWidth="1"/>
    <col min="2" max="8" width="14.28515625" customWidth="1"/>
  </cols>
  <sheetData>
    <row r="1" spans="1:9" s="105" customFormat="1" ht="18" x14ac:dyDescent="0.25">
      <c r="A1" s="103" t="s">
        <v>38</v>
      </c>
      <c r="B1" s="104"/>
      <c r="C1" s="104"/>
      <c r="D1" s="104"/>
      <c r="E1" s="104"/>
      <c r="F1" s="104"/>
      <c r="G1" s="104"/>
      <c r="H1" s="104"/>
      <c r="I1" s="125"/>
    </row>
    <row r="2" spans="1:9" x14ac:dyDescent="0.2">
      <c r="A2" s="138" t="s">
        <v>26</v>
      </c>
      <c r="B2" s="195" t="s">
        <v>19</v>
      </c>
      <c r="C2" s="195"/>
      <c r="D2" s="195"/>
      <c r="E2" s="195"/>
      <c r="F2" s="195"/>
      <c r="G2" s="195"/>
      <c r="H2" s="196"/>
      <c r="I2" s="97"/>
    </row>
    <row r="3" spans="1:9" x14ac:dyDescent="0.2">
      <c r="A3" s="139" t="s">
        <v>27</v>
      </c>
      <c r="B3" s="197" t="s">
        <v>19</v>
      </c>
      <c r="C3" s="197"/>
      <c r="D3" s="197"/>
      <c r="E3" s="197"/>
      <c r="F3" s="197"/>
      <c r="G3" s="197"/>
      <c r="H3" s="198"/>
      <c r="I3" s="97"/>
    </row>
    <row r="4" spans="1:9" x14ac:dyDescent="0.2">
      <c r="A4" s="140" t="s">
        <v>28</v>
      </c>
      <c r="B4" s="141">
        <v>2.5000000000000001E-2</v>
      </c>
      <c r="C4" s="199" t="s">
        <v>63</v>
      </c>
      <c r="D4" s="199"/>
      <c r="E4" s="199"/>
      <c r="F4" s="199"/>
      <c r="G4" s="199"/>
      <c r="H4" s="200"/>
      <c r="I4" s="97"/>
    </row>
    <row r="5" spans="1:9" s="20" customFormat="1" x14ac:dyDescent="0.2">
      <c r="A5" s="120"/>
      <c r="B5" s="121" t="s">
        <v>14</v>
      </c>
      <c r="C5" s="122"/>
      <c r="D5" s="122"/>
      <c r="E5" s="122"/>
      <c r="F5" s="122"/>
      <c r="G5" s="122"/>
      <c r="H5" s="122"/>
      <c r="I5" s="97"/>
    </row>
    <row r="6" spans="1:9" x14ac:dyDescent="0.2">
      <c r="A6" s="170"/>
      <c r="B6" s="171"/>
      <c r="C6" s="170"/>
      <c r="D6" s="170"/>
      <c r="E6" s="170"/>
      <c r="F6" s="170"/>
      <c r="G6" s="170"/>
      <c r="H6" s="170"/>
      <c r="I6" s="97"/>
    </row>
    <row r="7" spans="1:9" s="112" customFormat="1" ht="18" x14ac:dyDescent="0.25">
      <c r="A7" s="168" t="s">
        <v>15</v>
      </c>
      <c r="B7" s="169"/>
      <c r="C7" s="169"/>
      <c r="D7" s="169"/>
      <c r="E7" s="169"/>
      <c r="F7" s="169"/>
      <c r="G7" s="201" t="s">
        <v>14</v>
      </c>
      <c r="H7" s="201"/>
      <c r="I7" s="104"/>
    </row>
    <row r="8" spans="1:9" x14ac:dyDescent="0.2">
      <c r="A8" s="142" t="s">
        <v>29</v>
      </c>
      <c r="B8" s="143">
        <v>2016</v>
      </c>
      <c r="C8" s="144">
        <f>+B8+1</f>
        <v>2017</v>
      </c>
      <c r="D8" s="144">
        <f>+C8+1</f>
        <v>2018</v>
      </c>
      <c r="E8" s="144">
        <f>+D8+1</f>
        <v>2019</v>
      </c>
      <c r="F8" s="144">
        <f t="shared" ref="F8:H8" si="0">+E8+1</f>
        <v>2020</v>
      </c>
      <c r="G8" s="144">
        <f t="shared" si="0"/>
        <v>2021</v>
      </c>
      <c r="H8" s="144">
        <f t="shared" si="0"/>
        <v>2022</v>
      </c>
      <c r="I8" s="97"/>
    </row>
    <row r="9" spans="1:9" x14ac:dyDescent="0.2">
      <c r="A9" s="145" t="s">
        <v>20</v>
      </c>
      <c r="B9" s="146">
        <v>0</v>
      </c>
      <c r="C9" s="146">
        <v>0</v>
      </c>
      <c r="D9" s="146">
        <v>0</v>
      </c>
      <c r="E9" s="146">
        <v>0</v>
      </c>
      <c r="F9" s="146">
        <v>0</v>
      </c>
      <c r="G9" s="146">
        <v>0</v>
      </c>
      <c r="H9" s="146">
        <v>0</v>
      </c>
      <c r="I9" s="97"/>
    </row>
    <row r="10" spans="1:9" s="20" customFormat="1" x14ac:dyDescent="0.2">
      <c r="A10" s="95"/>
      <c r="B10" s="99"/>
      <c r="C10" s="99"/>
      <c r="D10" s="99"/>
      <c r="E10" s="99"/>
      <c r="F10" s="99"/>
      <c r="G10" s="99"/>
      <c r="H10" s="114"/>
      <c r="I10" s="97"/>
    </row>
    <row r="11" spans="1:9" s="106" customFormat="1" ht="15" x14ac:dyDescent="0.25">
      <c r="A11" s="161" t="s">
        <v>31</v>
      </c>
      <c r="B11" s="162"/>
      <c r="C11" s="162"/>
      <c r="D11" s="162"/>
      <c r="E11" s="162"/>
      <c r="F11" s="162"/>
      <c r="G11" s="162"/>
      <c r="H11" s="163"/>
      <c r="I11" s="126"/>
    </row>
    <row r="12" spans="1:9" x14ac:dyDescent="0.2">
      <c r="A12" s="145" t="s">
        <v>21</v>
      </c>
      <c r="B12" s="158">
        <v>0</v>
      </c>
      <c r="C12" s="158">
        <v>0</v>
      </c>
      <c r="D12" s="158">
        <v>0</v>
      </c>
      <c r="E12" s="158">
        <v>0</v>
      </c>
      <c r="F12" s="158">
        <v>0</v>
      </c>
      <c r="G12" s="158">
        <v>0</v>
      </c>
      <c r="H12" s="158">
        <v>0</v>
      </c>
      <c r="I12" s="97"/>
    </row>
    <row r="13" spans="1:9" x14ac:dyDescent="0.2">
      <c r="A13" s="145" t="s">
        <v>22</v>
      </c>
      <c r="B13" s="158">
        <v>0</v>
      </c>
      <c r="C13" s="158">
        <v>0</v>
      </c>
      <c r="D13" s="158">
        <v>0</v>
      </c>
      <c r="E13" s="158">
        <v>0</v>
      </c>
      <c r="F13" s="158">
        <v>0</v>
      </c>
      <c r="G13" s="158">
        <v>0</v>
      </c>
      <c r="H13" s="158">
        <v>0</v>
      </c>
      <c r="I13" s="97"/>
    </row>
    <row r="14" spans="1:9" x14ac:dyDescent="0.2">
      <c r="A14" s="95"/>
      <c r="B14" s="96" t="s">
        <v>14</v>
      </c>
      <c r="C14" s="96"/>
      <c r="D14" s="96"/>
      <c r="E14" s="96"/>
      <c r="F14" s="96"/>
      <c r="G14" s="96"/>
      <c r="H14" s="115"/>
      <c r="I14" s="97"/>
    </row>
    <row r="15" spans="1:9" s="106" customFormat="1" ht="15" x14ac:dyDescent="0.25">
      <c r="A15" s="161" t="s">
        <v>32</v>
      </c>
      <c r="B15" s="162"/>
      <c r="C15" s="162"/>
      <c r="D15" s="162"/>
      <c r="E15" s="162"/>
      <c r="F15" s="162"/>
      <c r="G15" s="162"/>
      <c r="H15" s="163"/>
      <c r="I15" s="126"/>
    </row>
    <row r="16" spans="1:9" x14ac:dyDescent="0.2">
      <c r="A16" s="145" t="s">
        <v>23</v>
      </c>
      <c r="B16" s="164">
        <v>0</v>
      </c>
      <c r="C16" s="158">
        <v>0</v>
      </c>
      <c r="D16" s="158">
        <v>0</v>
      </c>
      <c r="E16" s="158">
        <v>0</v>
      </c>
      <c r="F16" s="158">
        <v>0</v>
      </c>
      <c r="G16" s="158">
        <v>0</v>
      </c>
      <c r="H16" s="158">
        <v>0</v>
      </c>
      <c r="I16" s="97"/>
    </row>
    <row r="17" spans="1:9" ht="13.5" thickBot="1" x14ac:dyDescent="0.25">
      <c r="A17" s="165" t="s">
        <v>24</v>
      </c>
      <c r="B17" s="166">
        <v>0</v>
      </c>
      <c r="C17" s="167">
        <v>0</v>
      </c>
      <c r="D17" s="167">
        <v>0</v>
      </c>
      <c r="E17" s="167">
        <v>0</v>
      </c>
      <c r="F17" s="167">
        <v>0</v>
      </c>
      <c r="G17" s="167">
        <v>0</v>
      </c>
      <c r="H17" s="167">
        <v>0</v>
      </c>
      <c r="I17" s="97"/>
    </row>
    <row r="18" spans="1:9" ht="26.25" thickTop="1" x14ac:dyDescent="0.2">
      <c r="A18" s="159" t="s">
        <v>39</v>
      </c>
      <c r="B18" s="160">
        <f t="shared" ref="B18:H18" si="1">SUM(B11:B17)</f>
        <v>0</v>
      </c>
      <c r="C18" s="160">
        <f t="shared" si="1"/>
        <v>0</v>
      </c>
      <c r="D18" s="160">
        <f t="shared" si="1"/>
        <v>0</v>
      </c>
      <c r="E18" s="160">
        <f t="shared" si="1"/>
        <v>0</v>
      </c>
      <c r="F18" s="160">
        <f t="shared" si="1"/>
        <v>0</v>
      </c>
      <c r="G18" s="160">
        <f t="shared" si="1"/>
        <v>0</v>
      </c>
      <c r="H18" s="160">
        <f t="shared" si="1"/>
        <v>0</v>
      </c>
      <c r="I18" s="97"/>
    </row>
    <row r="19" spans="1:9" s="20" customFormat="1" x14ac:dyDescent="0.2">
      <c r="A19" s="109"/>
      <c r="B19" s="110"/>
      <c r="C19" s="110"/>
      <c r="D19" s="110"/>
      <c r="E19" s="110"/>
      <c r="F19" s="110"/>
      <c r="G19" s="110"/>
      <c r="H19" s="110"/>
      <c r="I19" s="97"/>
    </row>
    <row r="20" spans="1:9" x14ac:dyDescent="0.2">
      <c r="A20" s="100"/>
      <c r="B20" s="101"/>
      <c r="C20" s="101"/>
      <c r="D20" s="101"/>
      <c r="E20" s="101"/>
      <c r="F20" s="101"/>
      <c r="G20" s="101"/>
      <c r="H20" s="101"/>
      <c r="I20" s="97"/>
    </row>
    <row r="21" spans="1:9" s="105" customFormat="1" ht="18" x14ac:dyDescent="0.25">
      <c r="A21" s="155" t="s">
        <v>25</v>
      </c>
      <c r="B21" s="156"/>
      <c r="C21" s="156"/>
      <c r="D21" s="156"/>
      <c r="E21" s="156"/>
      <c r="F21" s="156"/>
      <c r="G21" s="202" t="s">
        <v>14</v>
      </c>
      <c r="H21" s="202"/>
      <c r="I21" s="125"/>
    </row>
    <row r="22" spans="1:9" x14ac:dyDescent="0.2">
      <c r="A22" s="116" t="s">
        <v>20</v>
      </c>
      <c r="B22" s="113">
        <v>0</v>
      </c>
      <c r="C22" s="113">
        <v>0</v>
      </c>
      <c r="D22" s="113">
        <v>0</v>
      </c>
      <c r="E22" s="113">
        <v>0</v>
      </c>
      <c r="F22" s="113">
        <v>0</v>
      </c>
      <c r="G22" s="113">
        <v>0</v>
      </c>
      <c r="H22" s="113">
        <v>0</v>
      </c>
      <c r="I22" s="97"/>
    </row>
    <row r="23" spans="1:9" s="20" customFormat="1" x14ac:dyDescent="0.2">
      <c r="A23" s="102"/>
      <c r="B23" s="99"/>
      <c r="C23" s="99"/>
      <c r="D23" s="99"/>
      <c r="E23" s="99"/>
      <c r="F23" s="99"/>
      <c r="G23" s="99"/>
      <c r="H23" s="114"/>
      <c r="I23" s="97"/>
    </row>
    <row r="24" spans="1:9" s="106" customFormat="1" ht="15" x14ac:dyDescent="0.25">
      <c r="A24" s="157" t="s">
        <v>66</v>
      </c>
      <c r="B24" s="151"/>
      <c r="C24" s="151"/>
      <c r="D24" s="151"/>
      <c r="E24" s="151"/>
      <c r="F24" s="151"/>
      <c r="G24" s="151"/>
      <c r="H24" s="152"/>
      <c r="I24" s="126"/>
    </row>
    <row r="25" spans="1:9" x14ac:dyDescent="0.2">
      <c r="A25" s="94" t="s">
        <v>16</v>
      </c>
      <c r="B25" s="13">
        <v>0</v>
      </c>
      <c r="C25" s="13">
        <v>0</v>
      </c>
      <c r="D25" s="13">
        <v>0</v>
      </c>
      <c r="E25" s="13">
        <v>0</v>
      </c>
      <c r="F25" s="13">
        <v>0</v>
      </c>
      <c r="G25" s="13">
        <v>0</v>
      </c>
      <c r="H25" s="13">
        <v>0</v>
      </c>
      <c r="I25" s="97"/>
    </row>
    <row r="26" spans="1:9" s="20" customFormat="1" x14ac:dyDescent="0.2">
      <c r="A26" s="98"/>
      <c r="B26" s="96"/>
      <c r="C26" s="96"/>
      <c r="D26" s="96"/>
      <c r="E26" s="96"/>
      <c r="F26" s="96"/>
      <c r="G26" s="96"/>
      <c r="H26" s="115"/>
      <c r="I26" s="97"/>
    </row>
    <row r="27" spans="1:9" s="106" customFormat="1" ht="15" x14ac:dyDescent="0.25">
      <c r="A27" s="150" t="s">
        <v>31</v>
      </c>
      <c r="B27" s="151"/>
      <c r="C27" s="151"/>
      <c r="D27" s="151"/>
      <c r="E27" s="151"/>
      <c r="F27" s="151"/>
      <c r="G27" s="151"/>
      <c r="H27" s="152"/>
      <c r="I27" s="126"/>
    </row>
    <row r="28" spans="1:9" x14ac:dyDescent="0.2">
      <c r="A28" s="21" t="s">
        <v>21</v>
      </c>
      <c r="B28" s="13">
        <v>0</v>
      </c>
      <c r="C28" s="13">
        <v>0</v>
      </c>
      <c r="D28" s="13">
        <v>0</v>
      </c>
      <c r="E28" s="13">
        <v>0</v>
      </c>
      <c r="F28" s="13">
        <v>0</v>
      </c>
      <c r="G28" s="13">
        <v>0</v>
      </c>
      <c r="H28" s="13">
        <v>0</v>
      </c>
      <c r="I28" s="97"/>
    </row>
    <row r="29" spans="1:9" x14ac:dyDescent="0.2">
      <c r="A29" s="145" t="s">
        <v>22</v>
      </c>
      <c r="B29" s="158">
        <v>0</v>
      </c>
      <c r="C29" s="158">
        <v>0</v>
      </c>
      <c r="D29" s="158">
        <v>0</v>
      </c>
      <c r="E29" s="158">
        <v>0</v>
      </c>
      <c r="F29" s="158">
        <v>0</v>
      </c>
      <c r="G29" s="158">
        <v>0</v>
      </c>
      <c r="H29" s="158">
        <v>0</v>
      </c>
      <c r="I29" s="97"/>
    </row>
    <row r="30" spans="1:9" s="97" customFormat="1" x14ac:dyDescent="0.2">
      <c r="A30" s="95"/>
      <c r="B30" s="96"/>
      <c r="C30" s="96"/>
      <c r="D30" s="96"/>
      <c r="E30" s="96"/>
      <c r="F30" s="96"/>
      <c r="G30" s="96"/>
      <c r="H30" s="115"/>
    </row>
    <row r="31" spans="1:9" s="106" customFormat="1" ht="15" x14ac:dyDescent="0.25">
      <c r="A31" s="150" t="s">
        <v>32</v>
      </c>
      <c r="B31" s="151"/>
      <c r="C31" s="151"/>
      <c r="D31" s="151"/>
      <c r="E31" s="151"/>
      <c r="F31" s="151"/>
      <c r="G31" s="151"/>
      <c r="H31" s="152"/>
      <c r="I31" s="126"/>
    </row>
    <row r="32" spans="1:9" x14ac:dyDescent="0.2">
      <c r="A32" s="21" t="s">
        <v>23</v>
      </c>
      <c r="B32" s="13">
        <v>0</v>
      </c>
      <c r="C32" s="13">
        <v>0</v>
      </c>
      <c r="D32" s="13">
        <v>0</v>
      </c>
      <c r="E32" s="13">
        <v>0</v>
      </c>
      <c r="F32" s="13">
        <v>0</v>
      </c>
      <c r="G32" s="13">
        <v>0</v>
      </c>
      <c r="H32" s="13">
        <v>0</v>
      </c>
      <c r="I32" s="97"/>
    </row>
    <row r="33" spans="1:9" ht="13.5" thickBot="1" x14ac:dyDescent="0.25">
      <c r="A33" s="153" t="s">
        <v>24</v>
      </c>
      <c r="B33" s="154">
        <v>0</v>
      </c>
      <c r="C33" s="154">
        <v>0</v>
      </c>
      <c r="D33" s="154">
        <v>0</v>
      </c>
      <c r="E33" s="154">
        <v>0</v>
      </c>
      <c r="F33" s="154">
        <v>0</v>
      </c>
      <c r="G33" s="154">
        <v>0</v>
      </c>
      <c r="H33" s="154">
        <v>0</v>
      </c>
      <c r="I33" s="97"/>
    </row>
    <row r="34" spans="1:9" ht="26.25" thickTop="1" x14ac:dyDescent="0.2">
      <c r="A34" s="148" t="s">
        <v>17</v>
      </c>
      <c r="B34" s="149">
        <f t="shared" ref="B34:H34" si="2">SUM(B25:B33)</f>
        <v>0</v>
      </c>
      <c r="C34" s="149">
        <f t="shared" si="2"/>
        <v>0</v>
      </c>
      <c r="D34" s="149">
        <f t="shared" si="2"/>
        <v>0</v>
      </c>
      <c r="E34" s="149">
        <f t="shared" si="2"/>
        <v>0</v>
      </c>
      <c r="F34" s="149">
        <f t="shared" si="2"/>
        <v>0</v>
      </c>
      <c r="G34" s="149">
        <f t="shared" si="2"/>
        <v>0</v>
      </c>
      <c r="H34" s="149">
        <f t="shared" si="2"/>
        <v>0</v>
      </c>
      <c r="I34" s="97"/>
    </row>
    <row r="35" spans="1:9" s="20" customFormat="1" x14ac:dyDescent="0.2">
      <c r="A35" s="107"/>
      <c r="B35" s="108"/>
      <c r="C35" s="108"/>
      <c r="D35" s="108"/>
      <c r="E35" s="108"/>
      <c r="F35" s="108"/>
      <c r="G35" s="108"/>
      <c r="H35" s="108"/>
      <c r="I35" s="97"/>
    </row>
    <row r="36" spans="1:9" x14ac:dyDescent="0.2">
      <c r="A36" s="100"/>
      <c r="B36" s="101"/>
      <c r="C36" s="101"/>
      <c r="D36" s="101"/>
      <c r="E36" s="101"/>
      <c r="F36" s="101"/>
      <c r="G36" s="101"/>
      <c r="H36" s="101"/>
      <c r="I36" s="97"/>
    </row>
    <row r="37" spans="1:9" s="119" customFormat="1" ht="18" x14ac:dyDescent="0.25">
      <c r="A37" s="117" t="s">
        <v>65</v>
      </c>
      <c r="B37" s="118"/>
      <c r="C37" s="118"/>
      <c r="D37" s="118"/>
      <c r="E37" s="118"/>
      <c r="F37" s="118"/>
      <c r="G37" s="118"/>
      <c r="H37" s="118"/>
      <c r="I37" s="127"/>
    </row>
    <row r="38" spans="1:9" x14ac:dyDescent="0.2">
      <c r="A38" s="4" t="s">
        <v>40</v>
      </c>
      <c r="B38" s="16">
        <f t="shared" ref="B38:H38" si="3">B18-B34</f>
        <v>0</v>
      </c>
      <c r="C38" s="16">
        <f t="shared" si="3"/>
        <v>0</v>
      </c>
      <c r="D38" s="16">
        <f t="shared" si="3"/>
        <v>0</v>
      </c>
      <c r="E38" s="16">
        <f t="shared" si="3"/>
        <v>0</v>
      </c>
      <c r="F38" s="16">
        <f t="shared" si="3"/>
        <v>0</v>
      </c>
      <c r="G38" s="16">
        <f t="shared" si="3"/>
        <v>0</v>
      </c>
      <c r="H38" s="16">
        <f t="shared" si="3"/>
        <v>0</v>
      </c>
      <c r="I38" s="97"/>
    </row>
    <row r="39" spans="1:9" x14ac:dyDescent="0.2">
      <c r="A39" s="4" t="s">
        <v>34</v>
      </c>
      <c r="B39" s="17">
        <f t="shared" ref="B39:H39" si="4">1/($B$4+1)^(B8-$B$8)</f>
        <v>1</v>
      </c>
      <c r="C39" s="17">
        <f t="shared" si="4"/>
        <v>0.97560975609756106</v>
      </c>
      <c r="D39" s="17">
        <f t="shared" si="4"/>
        <v>0.95181439619274244</v>
      </c>
      <c r="E39" s="17">
        <f t="shared" si="4"/>
        <v>0.92859941091974885</v>
      </c>
      <c r="F39" s="17">
        <f t="shared" si="4"/>
        <v>0.90595064479975507</v>
      </c>
      <c r="G39" s="17">
        <f t="shared" si="4"/>
        <v>0.88385428760951712</v>
      </c>
      <c r="H39" s="17">
        <f t="shared" si="4"/>
        <v>0.86229686596050459</v>
      </c>
      <c r="I39" s="97"/>
    </row>
    <row r="40" spans="1:9" x14ac:dyDescent="0.2">
      <c r="A40" s="4" t="s">
        <v>35</v>
      </c>
      <c r="B40" s="16">
        <f t="shared" ref="B40:H40" si="5">+B39*B38</f>
        <v>0</v>
      </c>
      <c r="C40" s="16">
        <f t="shared" si="5"/>
        <v>0</v>
      </c>
      <c r="D40" s="16">
        <f t="shared" si="5"/>
        <v>0</v>
      </c>
      <c r="E40" s="16">
        <f t="shared" si="5"/>
        <v>0</v>
      </c>
      <c r="F40" s="16">
        <f t="shared" si="5"/>
        <v>0</v>
      </c>
      <c r="G40" s="16">
        <f t="shared" si="5"/>
        <v>0</v>
      </c>
      <c r="H40" s="16">
        <f t="shared" si="5"/>
        <v>0</v>
      </c>
      <c r="I40" s="97"/>
    </row>
    <row r="41" spans="1:9" x14ac:dyDescent="0.2">
      <c r="A41" s="6" t="s">
        <v>37</v>
      </c>
      <c r="B41" s="7">
        <f>+B40</f>
        <v>0</v>
      </c>
      <c r="C41" s="7">
        <f t="shared" ref="C41:H41" si="6">+B41+C40</f>
        <v>0</v>
      </c>
      <c r="D41" s="7">
        <f t="shared" si="6"/>
        <v>0</v>
      </c>
      <c r="E41" s="7">
        <f t="shared" si="6"/>
        <v>0</v>
      </c>
      <c r="F41" s="7">
        <f t="shared" si="6"/>
        <v>0</v>
      </c>
      <c r="G41" s="7">
        <f t="shared" si="6"/>
        <v>0</v>
      </c>
      <c r="H41" s="7">
        <f t="shared" si="6"/>
        <v>0</v>
      </c>
      <c r="I41" s="97"/>
    </row>
    <row r="42" spans="1:9" x14ac:dyDescent="0.2">
      <c r="A42" s="8" t="s">
        <v>33</v>
      </c>
      <c r="B42" s="7">
        <f>H41</f>
        <v>0</v>
      </c>
      <c r="C42" s="97"/>
      <c r="D42" s="111"/>
      <c r="E42" s="111"/>
      <c r="F42" s="111"/>
      <c r="G42" s="111"/>
      <c r="H42" s="111"/>
      <c r="I42" s="97"/>
    </row>
    <row r="43" spans="1:9" x14ac:dyDescent="0.2">
      <c r="A43" s="8" t="s">
        <v>18</v>
      </c>
      <c r="B43" s="10">
        <f>B25*B39+C25*C39+D25*D39</f>
        <v>0</v>
      </c>
      <c r="C43" s="97"/>
      <c r="D43" s="97"/>
      <c r="E43" s="97"/>
      <c r="F43" s="97"/>
      <c r="G43" s="97"/>
      <c r="H43" s="97"/>
      <c r="I43" s="97"/>
    </row>
    <row r="44" spans="1:9" x14ac:dyDescent="0.2">
      <c r="A44" s="18" t="s">
        <v>36</v>
      </c>
      <c r="B44" s="147" t="e">
        <f>B42/B43</f>
        <v>#DIV/0!</v>
      </c>
      <c r="C44" s="97"/>
      <c r="D44" s="97"/>
      <c r="E44" s="97"/>
      <c r="F44" s="97"/>
      <c r="G44" s="97"/>
      <c r="H44" s="97"/>
      <c r="I44" s="97"/>
    </row>
    <row r="45" spans="1:9" x14ac:dyDescent="0.2">
      <c r="I45" s="97"/>
    </row>
  </sheetData>
  <mergeCells count="5">
    <mergeCell ref="B2:H2"/>
    <mergeCell ref="B3:H3"/>
    <mergeCell ref="C4:H4"/>
    <mergeCell ref="G7:H7"/>
    <mergeCell ref="G21:H21"/>
  </mergeCells>
  <phoneticPr fontId="6" type="noConversion"/>
  <printOptions horizontalCentered="1"/>
  <pageMargins left="0.7" right="0.7" top="0.75" bottom="0.75" header="0.3" footer="0.3"/>
  <pageSetup scale="83" orientation="landscape" r:id="rId1"/>
  <headerFooter>
    <oddHeader xml:space="preserve">&amp;CTechnology Insertion Program for Savings
Net Present Value- Worksheet (ROI)  </oddHeader>
  </headerFooter>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5" zoomScaleNormal="100" workbookViewId="0">
      <selection activeCell="B21" sqref="B21"/>
    </sheetView>
  </sheetViews>
  <sheetFormatPr defaultRowHeight="12.75" x14ac:dyDescent="0.2"/>
  <cols>
    <col min="1" max="1" width="38.7109375" customWidth="1"/>
    <col min="2" max="2" width="94.85546875" customWidth="1"/>
    <col min="3" max="3" width="13.5703125" customWidth="1"/>
  </cols>
  <sheetData>
    <row r="1" spans="1:8" s="20" customFormat="1" ht="15.75" x14ac:dyDescent="0.25">
      <c r="A1" s="23" t="s">
        <v>38</v>
      </c>
      <c r="B1" s="24"/>
      <c r="C1" s="24"/>
      <c r="D1" s="24"/>
      <c r="E1" s="24"/>
      <c r="F1" s="24"/>
      <c r="G1" s="24"/>
      <c r="H1" s="24"/>
    </row>
    <row r="2" spans="1:8" s="20" customFormat="1" x14ac:dyDescent="0.2">
      <c r="A2" s="26" t="s">
        <v>26</v>
      </c>
      <c r="B2" s="66" t="s">
        <v>19</v>
      </c>
      <c r="C2" s="22"/>
      <c r="D2" s="22"/>
      <c r="E2" s="22"/>
      <c r="F2" s="22"/>
      <c r="G2" s="22"/>
      <c r="H2" s="22"/>
    </row>
    <row r="3" spans="1:8" s="20" customFormat="1" x14ac:dyDescent="0.2">
      <c r="A3" s="14" t="s">
        <v>27</v>
      </c>
      <c r="B3" s="124" t="s">
        <v>19</v>
      </c>
      <c r="C3" s="22"/>
      <c r="D3" s="22"/>
      <c r="E3" s="22"/>
      <c r="F3" s="22"/>
      <c r="G3" s="22"/>
      <c r="H3" s="22"/>
    </row>
    <row r="4" spans="1:8" s="20" customFormat="1" x14ac:dyDescent="0.2">
      <c r="A4" s="120"/>
      <c r="B4" s="123"/>
      <c r="C4" s="40"/>
      <c r="D4" s="22"/>
      <c r="E4" s="22"/>
      <c r="F4" s="22"/>
      <c r="G4" s="22"/>
      <c r="H4" s="22"/>
    </row>
    <row r="5" spans="1:8" s="20" customFormat="1" x14ac:dyDescent="0.2">
      <c r="A5" s="97"/>
      <c r="B5" s="97"/>
    </row>
    <row r="6" spans="1:8" ht="18.75" x14ac:dyDescent="0.2">
      <c r="A6" s="174" t="s">
        <v>44</v>
      </c>
      <c r="B6" s="175"/>
    </row>
    <row r="7" spans="1:8" s="97" customFormat="1" ht="18.75" x14ac:dyDescent="0.2">
      <c r="A7" s="174"/>
      <c r="B7" s="175"/>
    </row>
    <row r="8" spans="1:8" s="20" customFormat="1" ht="25.5" x14ac:dyDescent="0.2">
      <c r="A8" s="133" t="s">
        <v>20</v>
      </c>
      <c r="B8" s="134" t="s">
        <v>68</v>
      </c>
    </row>
    <row r="9" spans="1:8" s="20" customFormat="1" x14ac:dyDescent="0.2">
      <c r="A9" s="182"/>
      <c r="B9" s="183"/>
    </row>
    <row r="10" spans="1:8" x14ac:dyDescent="0.2">
      <c r="A10" s="33" t="s">
        <v>31</v>
      </c>
      <c r="B10" s="35" t="s">
        <v>47</v>
      </c>
    </row>
    <row r="11" spans="1:8" ht="58.5" customHeight="1" x14ac:dyDescent="0.2">
      <c r="A11" s="28" t="s">
        <v>21</v>
      </c>
      <c r="B11" s="92" t="s">
        <v>72</v>
      </c>
    </row>
    <row r="12" spans="1:8" ht="58.7" customHeight="1" x14ac:dyDescent="0.2">
      <c r="A12" s="178" t="s">
        <v>22</v>
      </c>
      <c r="B12" s="36" t="s">
        <v>73</v>
      </c>
    </row>
    <row r="13" spans="1:8" x14ac:dyDescent="0.2">
      <c r="A13" s="180"/>
      <c r="B13" s="181"/>
    </row>
    <row r="14" spans="1:8" x14ac:dyDescent="0.2">
      <c r="A14" s="33" t="s">
        <v>32</v>
      </c>
      <c r="B14" s="34" t="s">
        <v>46</v>
      </c>
    </row>
    <row r="15" spans="1:8" ht="58.5" customHeight="1" x14ac:dyDescent="0.2">
      <c r="A15" s="28" t="s">
        <v>23</v>
      </c>
      <c r="B15" s="92" t="s">
        <v>74</v>
      </c>
    </row>
    <row r="16" spans="1:8" s="29" customFormat="1" ht="58.7" customHeight="1" x14ac:dyDescent="0.2">
      <c r="A16" s="179" t="s">
        <v>24</v>
      </c>
      <c r="B16" s="36" t="s">
        <v>75</v>
      </c>
    </row>
    <row r="17" spans="1:2" x14ac:dyDescent="0.2">
      <c r="A17" s="97"/>
      <c r="B17" s="97"/>
    </row>
    <row r="18" spans="1:2" x14ac:dyDescent="0.2">
      <c r="A18" s="97"/>
      <c r="B18" s="97"/>
    </row>
    <row r="19" spans="1:2" s="20" customFormat="1" ht="18.75" x14ac:dyDescent="0.2">
      <c r="A19" s="172" t="s">
        <v>45</v>
      </c>
      <c r="B19" s="173"/>
    </row>
    <row r="20" spans="1:2" s="20" customFormat="1" x14ac:dyDescent="0.2">
      <c r="A20" s="173"/>
      <c r="B20" s="173"/>
    </row>
    <row r="21" spans="1:2" s="20" customFormat="1" ht="38.25" x14ac:dyDescent="0.2">
      <c r="A21" s="132" t="s">
        <v>20</v>
      </c>
      <c r="B21" s="134" t="s">
        <v>67</v>
      </c>
    </row>
    <row r="22" spans="1:2" s="20" customFormat="1" x14ac:dyDescent="0.2">
      <c r="A22" s="173"/>
      <c r="B22" s="173"/>
    </row>
    <row r="23" spans="1:2" s="20" customFormat="1" x14ac:dyDescent="0.2">
      <c r="A23" s="33" t="s">
        <v>31</v>
      </c>
      <c r="B23" s="35" t="s">
        <v>47</v>
      </c>
    </row>
    <row r="24" spans="1:2" s="30" customFormat="1" ht="58.7" customHeight="1" x14ac:dyDescent="0.2">
      <c r="A24" s="28" t="s">
        <v>21</v>
      </c>
      <c r="B24" s="37" t="s">
        <v>76</v>
      </c>
    </row>
    <row r="25" spans="1:2" s="30" customFormat="1" ht="58.7" customHeight="1" x14ac:dyDescent="0.2">
      <c r="A25" s="178" t="s">
        <v>22</v>
      </c>
      <c r="B25" s="37" t="s">
        <v>77</v>
      </c>
    </row>
    <row r="26" spans="1:2" s="20" customFormat="1" x14ac:dyDescent="0.2">
      <c r="A26" s="176"/>
      <c r="B26" s="177"/>
    </row>
    <row r="27" spans="1:2" s="20" customFormat="1" x14ac:dyDescent="0.2">
      <c r="A27" s="33" t="s">
        <v>32</v>
      </c>
      <c r="B27" s="34" t="s">
        <v>46</v>
      </c>
    </row>
    <row r="28" spans="1:2" s="30" customFormat="1" ht="58.7" customHeight="1" x14ac:dyDescent="0.2">
      <c r="A28" s="28" t="s">
        <v>23</v>
      </c>
      <c r="B28" s="37" t="s">
        <v>78</v>
      </c>
    </row>
    <row r="29" spans="1:2" s="30" customFormat="1" ht="58.7" customHeight="1" x14ac:dyDescent="0.2">
      <c r="A29" s="179" t="s">
        <v>24</v>
      </c>
      <c r="B29" s="37" t="s">
        <v>79</v>
      </c>
    </row>
    <row r="30" spans="1:2" x14ac:dyDescent="0.2">
      <c r="A30" s="31"/>
      <c r="B30" s="24"/>
    </row>
    <row r="31" spans="1:2" x14ac:dyDescent="0.2">
      <c r="A31" s="31"/>
      <c r="B31" s="24"/>
    </row>
    <row r="32" spans="1:2" x14ac:dyDescent="0.2">
      <c r="A32" s="32"/>
      <c r="B32" s="24"/>
    </row>
    <row r="33" spans="1:2" x14ac:dyDescent="0.2">
      <c r="A33" s="31"/>
      <c r="B33" s="24"/>
    </row>
    <row r="34" spans="1:2" x14ac:dyDescent="0.2">
      <c r="A34" s="137"/>
      <c r="B34" s="24"/>
    </row>
  </sheetData>
  <pageMargins left="0.7" right="0.7" top="0.75" bottom="0.75" header="0.3" footer="0.3"/>
  <pageSetup scale="69" orientation="portrait" r:id="rId1"/>
  <headerFooter>
    <oddHeader xml:space="preserve">&amp;CTechnology Insertion Program for Savings
Net Present Value- Worksheet (ROI Assumptions)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105"/>
  <sheetViews>
    <sheetView topLeftCell="A61" zoomScaleNormal="100" workbookViewId="0">
      <selection activeCell="A81" sqref="A81:XFD81"/>
    </sheetView>
  </sheetViews>
  <sheetFormatPr defaultColWidth="11.42578125" defaultRowHeight="12.75" x14ac:dyDescent="0.2"/>
  <cols>
    <col min="7" max="7" width="60.140625" customWidth="1"/>
  </cols>
  <sheetData>
    <row r="7" s="20" customFormat="1" x14ac:dyDescent="0.2"/>
    <row r="105" ht="15" customHeight="1" x14ac:dyDescent="0.2"/>
  </sheetData>
  <phoneticPr fontId="6" type="noConversion"/>
  <printOptions horizontalCentered="1"/>
  <pageMargins left="0" right="0" top="0.5" bottom="0.25" header="0.3" footer="0.3"/>
  <pageSetup scale="54" orientation="portrait" horizontalDpi="2400" verticalDpi="2400" r:id="rId1"/>
  <headerFooter>
    <oddHeader xml:space="preserve">&amp;CTechnology Insertion Program for Savings
Rules for Cost Savings  </oddHeader>
  </headerFooter>
  <rowBreaks count="2" manualBreakCount="2">
    <brk id="24" max="16383" man="1"/>
    <brk id="72" max="16383" man="1"/>
  </rowBreaks>
  <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opLeftCell="A15" zoomScaleNormal="100" workbookViewId="0">
      <selection activeCell="L32" sqref="L32"/>
    </sheetView>
  </sheetViews>
  <sheetFormatPr defaultRowHeight="12.75" x14ac:dyDescent="0.2"/>
  <cols>
    <col min="1" max="1" width="20.28515625" customWidth="1"/>
    <col min="2" max="2" width="11.42578125" customWidth="1"/>
    <col min="3" max="8" width="10.7109375" bestFit="1" customWidth="1"/>
    <col min="9" max="9" width="9.28515625" customWidth="1"/>
    <col min="10" max="10" width="34.7109375" customWidth="1"/>
    <col min="11" max="11" width="69.42578125" customWidth="1"/>
  </cols>
  <sheetData>
    <row r="1" spans="1:15" s="20" customFormat="1" ht="30" customHeight="1" x14ac:dyDescent="0.2">
      <c r="E1" s="85" t="s">
        <v>14</v>
      </c>
      <c r="F1" s="203" t="s">
        <v>62</v>
      </c>
      <c r="G1" s="204"/>
      <c r="H1" s="204"/>
      <c r="I1" s="204"/>
      <c r="J1" s="205"/>
      <c r="K1" s="29"/>
      <c r="L1" s="29"/>
      <c r="M1" s="29"/>
      <c r="N1" s="29"/>
      <c r="O1" s="29"/>
    </row>
    <row r="2" spans="1:15" s="20" customFormat="1" ht="30" customHeight="1" x14ac:dyDescent="0.2">
      <c r="E2" s="86" t="s">
        <v>14</v>
      </c>
      <c r="F2" s="206"/>
      <c r="G2" s="207"/>
      <c r="H2" s="207"/>
      <c r="I2" s="207"/>
      <c r="J2" s="208"/>
      <c r="K2" s="86"/>
      <c r="L2" s="86"/>
      <c r="M2" s="86"/>
      <c r="N2" s="86"/>
      <c r="O2" s="86"/>
    </row>
    <row r="3" spans="1:15" s="20" customFormat="1" ht="20.25" customHeight="1" x14ac:dyDescent="0.2">
      <c r="E3" s="87" t="s">
        <v>14</v>
      </c>
      <c r="F3" s="209"/>
      <c r="G3" s="210"/>
      <c r="H3" s="210"/>
      <c r="I3" s="210"/>
      <c r="J3" s="211"/>
      <c r="K3" s="87"/>
      <c r="L3" s="87"/>
      <c r="M3" s="87"/>
      <c r="N3" s="87"/>
      <c r="O3" s="87"/>
    </row>
    <row r="4" spans="1:15" s="20" customFormat="1" x14ac:dyDescent="0.2"/>
    <row r="6" spans="1:15" ht="15.75" x14ac:dyDescent="0.25">
      <c r="A6" s="23" t="s">
        <v>38</v>
      </c>
      <c r="B6" s="24"/>
      <c r="C6" s="24"/>
      <c r="D6" s="24"/>
      <c r="E6" s="24"/>
      <c r="F6" s="24"/>
      <c r="G6" s="24"/>
      <c r="H6" s="24"/>
      <c r="J6" s="23" t="s">
        <v>38</v>
      </c>
      <c r="K6" s="24"/>
    </row>
    <row r="7" spans="1:15" x14ac:dyDescent="0.2">
      <c r="A7" s="26" t="s">
        <v>26</v>
      </c>
      <c r="B7" s="64" t="s">
        <v>51</v>
      </c>
      <c r="C7" s="64" t="s">
        <v>14</v>
      </c>
      <c r="D7" s="25"/>
      <c r="E7" s="25"/>
      <c r="F7" s="25"/>
      <c r="G7" s="25"/>
      <c r="H7" s="66"/>
      <c r="J7" s="26" t="s">
        <v>26</v>
      </c>
      <c r="K7" s="66" t="s">
        <v>51</v>
      </c>
    </row>
    <row r="8" spans="1:15" x14ac:dyDescent="0.2">
      <c r="A8" s="27" t="s">
        <v>27</v>
      </c>
      <c r="B8" s="77">
        <v>41592</v>
      </c>
      <c r="C8" s="22"/>
      <c r="D8" s="22"/>
      <c r="E8" s="22"/>
      <c r="F8" s="22"/>
      <c r="G8" s="22"/>
      <c r="H8" s="78"/>
      <c r="J8" s="14" t="s">
        <v>27</v>
      </c>
      <c r="K8" s="129">
        <v>41592</v>
      </c>
    </row>
    <row r="9" spans="1:15" x14ac:dyDescent="0.2">
      <c r="A9" s="14" t="s">
        <v>28</v>
      </c>
      <c r="B9" s="11">
        <v>1.4999999999999999E-2</v>
      </c>
      <c r="C9" s="91" t="s">
        <v>64</v>
      </c>
      <c r="D9" s="12"/>
      <c r="E9" s="12"/>
      <c r="F9" s="12"/>
      <c r="G9" s="12"/>
      <c r="H9" s="79"/>
      <c r="J9" s="38"/>
      <c r="K9" s="128"/>
    </row>
    <row r="10" spans="1:15" x14ac:dyDescent="0.2">
      <c r="A10" s="1"/>
      <c r="B10" s="2"/>
      <c r="C10" s="1"/>
      <c r="D10" s="1"/>
      <c r="E10" s="1"/>
      <c r="F10" s="1"/>
      <c r="G10" s="1"/>
      <c r="H10" s="1"/>
      <c r="J10" s="38"/>
      <c r="K10" s="39"/>
    </row>
    <row r="11" spans="1:15" x14ac:dyDescent="0.2">
      <c r="A11" s="20"/>
      <c r="B11" s="20"/>
      <c r="C11" s="20"/>
      <c r="D11" s="20"/>
      <c r="E11" s="20"/>
      <c r="F11" s="20"/>
      <c r="G11" s="20"/>
      <c r="H11" s="20"/>
      <c r="J11" s="20"/>
      <c r="K11" s="24"/>
      <c r="L11" s="24"/>
    </row>
    <row r="12" spans="1:15" ht="18.75" x14ac:dyDescent="0.25">
      <c r="A12" s="188" t="s">
        <v>15</v>
      </c>
      <c r="B12" s="189"/>
      <c r="C12" s="189"/>
      <c r="D12" s="189"/>
      <c r="E12" s="189"/>
      <c r="F12" s="189"/>
      <c r="G12" s="189"/>
      <c r="H12" s="189"/>
      <c r="J12" s="190" t="s">
        <v>44</v>
      </c>
      <c r="K12" s="191"/>
      <c r="L12" s="192"/>
    </row>
    <row r="13" spans="1:15" ht="18.75" x14ac:dyDescent="0.2">
      <c r="A13" s="43" t="s">
        <v>29</v>
      </c>
      <c r="B13" s="42">
        <v>2015</v>
      </c>
      <c r="C13" s="46">
        <f>+B13+1</f>
        <v>2016</v>
      </c>
      <c r="D13" s="46">
        <f>+C13+1</f>
        <v>2017</v>
      </c>
      <c r="E13" s="46">
        <f>+D13+1</f>
        <v>2018</v>
      </c>
      <c r="F13" s="46">
        <f t="shared" ref="F13:H13" si="0">+E13+1</f>
        <v>2019</v>
      </c>
      <c r="G13" s="46">
        <f t="shared" si="0"/>
        <v>2020</v>
      </c>
      <c r="H13" s="46">
        <f t="shared" si="0"/>
        <v>2021</v>
      </c>
      <c r="J13" s="19"/>
      <c r="K13" s="65"/>
    </row>
    <row r="14" spans="1:15" ht="22.5" x14ac:dyDescent="0.2">
      <c r="A14" s="193" t="s">
        <v>20</v>
      </c>
      <c r="B14" s="42">
        <v>200</v>
      </c>
      <c r="C14" s="42">
        <v>200</v>
      </c>
      <c r="D14" s="42">
        <v>200</v>
      </c>
      <c r="E14" s="42">
        <v>200</v>
      </c>
      <c r="F14" s="42">
        <v>200</v>
      </c>
      <c r="G14" s="42">
        <v>200</v>
      </c>
      <c r="H14" s="42">
        <v>200</v>
      </c>
      <c r="J14" s="135" t="s">
        <v>69</v>
      </c>
      <c r="K14" s="136" t="s">
        <v>71</v>
      </c>
    </row>
    <row r="15" spans="1:15" x14ac:dyDescent="0.2">
      <c r="A15" s="130"/>
      <c r="B15" s="3"/>
      <c r="C15" s="3"/>
      <c r="D15" s="3"/>
      <c r="E15" s="3"/>
      <c r="F15" s="3"/>
      <c r="G15" s="3"/>
      <c r="H15" s="3"/>
    </row>
    <row r="16" spans="1:15" x14ac:dyDescent="0.2">
      <c r="A16" s="131"/>
      <c r="B16" s="3"/>
      <c r="C16" s="3"/>
      <c r="D16" s="3"/>
      <c r="E16" s="3"/>
      <c r="F16" s="3"/>
      <c r="G16" s="3"/>
      <c r="H16" s="3"/>
    </row>
    <row r="17" spans="1:11" x14ac:dyDescent="0.2">
      <c r="A17" s="45" t="s">
        <v>31</v>
      </c>
      <c r="B17" s="3"/>
      <c r="C17" s="3"/>
      <c r="D17" s="3"/>
      <c r="E17" s="3"/>
      <c r="F17" s="3"/>
      <c r="G17" s="3"/>
      <c r="H17" s="3"/>
      <c r="J17" s="68" t="s">
        <v>31</v>
      </c>
      <c r="K17" s="69" t="s">
        <v>47</v>
      </c>
    </row>
    <row r="18" spans="1:11" ht="24" x14ac:dyDescent="0.2">
      <c r="A18" s="47" t="s">
        <v>48</v>
      </c>
      <c r="B18" s="41">
        <f>B14*30000</f>
        <v>6000000</v>
      </c>
      <c r="C18" s="41">
        <f>C14*30000</f>
        <v>6000000</v>
      </c>
      <c r="D18" s="41">
        <f>D14*30000</f>
        <v>6000000</v>
      </c>
      <c r="E18" s="41">
        <f>E14*30000</f>
        <v>6000000</v>
      </c>
      <c r="F18" s="41">
        <f>F14*30000</f>
        <v>6000000</v>
      </c>
      <c r="G18" s="41">
        <f>H14*30000</f>
        <v>6000000</v>
      </c>
      <c r="H18" s="41">
        <f>H14*30000</f>
        <v>6000000</v>
      </c>
      <c r="J18" s="75" t="s">
        <v>52</v>
      </c>
      <c r="K18" s="70" t="s">
        <v>53</v>
      </c>
    </row>
    <row r="19" spans="1:11" ht="22.5" x14ac:dyDescent="0.2">
      <c r="A19" s="76" t="s">
        <v>49</v>
      </c>
      <c r="B19" s="80">
        <f t="shared" ref="B19:H19" si="1">B14*20000</f>
        <v>4000000</v>
      </c>
      <c r="C19" s="80">
        <f t="shared" si="1"/>
        <v>4000000</v>
      </c>
      <c r="D19" s="80">
        <f t="shared" si="1"/>
        <v>4000000</v>
      </c>
      <c r="E19" s="80">
        <f t="shared" si="1"/>
        <v>4000000</v>
      </c>
      <c r="F19" s="80">
        <f t="shared" si="1"/>
        <v>4000000</v>
      </c>
      <c r="G19" s="80">
        <f t="shared" si="1"/>
        <v>4000000</v>
      </c>
      <c r="H19" s="80">
        <f t="shared" si="1"/>
        <v>4000000</v>
      </c>
      <c r="J19" s="90" t="s">
        <v>49</v>
      </c>
      <c r="K19" s="71" t="s">
        <v>54</v>
      </c>
    </row>
    <row r="20" spans="1:11" x14ac:dyDescent="0.2">
      <c r="A20" s="93"/>
      <c r="B20" s="3" t="s">
        <v>14</v>
      </c>
      <c r="C20" s="3"/>
      <c r="D20" s="3"/>
      <c r="E20" s="3"/>
      <c r="F20" s="3"/>
      <c r="G20" s="3"/>
      <c r="H20" s="3"/>
      <c r="J20" s="72"/>
      <c r="K20" s="72"/>
    </row>
    <row r="21" spans="1:11" x14ac:dyDescent="0.2">
      <c r="A21" s="45" t="s">
        <v>32</v>
      </c>
      <c r="B21" s="48"/>
      <c r="C21" s="48"/>
      <c r="D21" s="48"/>
      <c r="E21" s="48"/>
      <c r="F21" s="48"/>
      <c r="G21" s="48"/>
      <c r="H21" s="48"/>
      <c r="J21" s="68" t="s">
        <v>32</v>
      </c>
      <c r="K21" s="73" t="s">
        <v>46</v>
      </c>
    </row>
    <row r="22" spans="1:11" ht="22.5" x14ac:dyDescent="0.2">
      <c r="A22" s="44" t="s">
        <v>50</v>
      </c>
      <c r="B22" s="41">
        <v>1500000</v>
      </c>
      <c r="C22" s="41">
        <v>1500000</v>
      </c>
      <c r="D22" s="41">
        <v>1500000</v>
      </c>
      <c r="E22" s="41">
        <v>1500000</v>
      </c>
      <c r="F22" s="41">
        <v>1500000</v>
      </c>
      <c r="G22" s="41">
        <v>1500000</v>
      </c>
      <c r="H22" s="41">
        <v>1500000</v>
      </c>
      <c r="J22" s="75" t="s">
        <v>55</v>
      </c>
      <c r="K22" s="74" t="s">
        <v>56</v>
      </c>
    </row>
    <row r="23" spans="1:11" ht="13.5" thickBot="1" x14ac:dyDescent="0.25">
      <c r="A23" s="81" t="s">
        <v>14</v>
      </c>
      <c r="B23" s="82">
        <v>0</v>
      </c>
      <c r="C23" s="82">
        <v>0</v>
      </c>
      <c r="D23" s="82">
        <v>0</v>
      </c>
      <c r="E23" s="82">
        <v>0</v>
      </c>
      <c r="F23" s="82">
        <v>0</v>
      </c>
      <c r="G23" s="82">
        <v>0</v>
      </c>
      <c r="H23" s="82">
        <v>0</v>
      </c>
    </row>
    <row r="24" spans="1:11" ht="34.5" thickTop="1" x14ac:dyDescent="0.2">
      <c r="A24" s="49" t="s">
        <v>39</v>
      </c>
      <c r="B24" s="50">
        <f t="shared" ref="B24:H24" si="2">SUM(B16:B23)</f>
        <v>11500000</v>
      </c>
      <c r="C24" s="50">
        <f t="shared" si="2"/>
        <v>11500000</v>
      </c>
      <c r="D24" s="50">
        <f t="shared" si="2"/>
        <v>11500000</v>
      </c>
      <c r="E24" s="50">
        <f t="shared" si="2"/>
        <v>11500000</v>
      </c>
      <c r="F24" s="50">
        <f t="shared" si="2"/>
        <v>11500000</v>
      </c>
      <c r="G24" s="50">
        <f t="shared" si="2"/>
        <v>11500000</v>
      </c>
      <c r="H24" s="50">
        <f t="shared" si="2"/>
        <v>11500000</v>
      </c>
    </row>
    <row r="25" spans="1:11" x14ac:dyDescent="0.2">
      <c r="A25" s="1"/>
      <c r="B25" s="5"/>
      <c r="C25" s="5"/>
      <c r="D25" s="5"/>
      <c r="E25" s="5"/>
      <c r="F25" s="5"/>
      <c r="G25" s="5"/>
      <c r="H25" s="5"/>
    </row>
    <row r="26" spans="1:11" x14ac:dyDescent="0.2">
      <c r="A26" s="1"/>
      <c r="B26" s="5"/>
      <c r="C26" s="5"/>
      <c r="D26" s="5"/>
      <c r="E26" s="5"/>
      <c r="F26" s="5"/>
      <c r="G26" s="5"/>
      <c r="H26" s="5"/>
    </row>
    <row r="27" spans="1:11" ht="18.75" x14ac:dyDescent="0.25">
      <c r="A27" s="185" t="s">
        <v>25</v>
      </c>
      <c r="B27" s="186"/>
      <c r="C27" s="186"/>
      <c r="D27" s="186"/>
      <c r="E27" s="186"/>
      <c r="F27" s="186"/>
      <c r="G27" s="186"/>
      <c r="H27" s="186"/>
      <c r="J27" s="172" t="s">
        <v>45</v>
      </c>
      <c r="K27" s="187"/>
    </row>
    <row r="28" spans="1:11" ht="22.5" x14ac:dyDescent="0.2">
      <c r="A28" s="184" t="s">
        <v>20</v>
      </c>
      <c r="B28" s="42">
        <v>200</v>
      </c>
      <c r="C28" s="42">
        <v>200</v>
      </c>
      <c r="D28" s="42">
        <v>120</v>
      </c>
      <c r="E28" s="42">
        <v>120</v>
      </c>
      <c r="F28" s="42">
        <v>120</v>
      </c>
      <c r="G28" s="42">
        <v>120</v>
      </c>
      <c r="H28" s="42">
        <v>120</v>
      </c>
      <c r="J28" s="135" t="s">
        <v>69</v>
      </c>
      <c r="K28" s="136" t="s">
        <v>70</v>
      </c>
    </row>
    <row r="29" spans="1:11" x14ac:dyDescent="0.2">
      <c r="A29" s="51" t="s">
        <v>30</v>
      </c>
      <c r="B29" s="48"/>
      <c r="C29" s="48"/>
      <c r="D29" s="48"/>
      <c r="E29" s="48"/>
      <c r="F29" s="48"/>
      <c r="G29" s="48"/>
      <c r="H29" s="48"/>
      <c r="J29" s="20"/>
      <c r="K29" s="24"/>
    </row>
    <row r="30" spans="1:11" x14ac:dyDescent="0.2">
      <c r="A30" s="44" t="s">
        <v>16</v>
      </c>
      <c r="B30" s="41">
        <v>1000000</v>
      </c>
      <c r="C30" s="41">
        <v>1000000</v>
      </c>
      <c r="D30" s="41">
        <v>0</v>
      </c>
      <c r="E30" s="41">
        <v>0</v>
      </c>
      <c r="F30" s="41">
        <v>0</v>
      </c>
      <c r="G30" s="41">
        <v>0</v>
      </c>
      <c r="H30" s="41">
        <v>0</v>
      </c>
    </row>
    <row r="31" spans="1:11" s="20" customFormat="1" x14ac:dyDescent="0.2">
      <c r="A31" s="45" t="s">
        <v>31</v>
      </c>
      <c r="B31" s="3"/>
      <c r="C31" s="3"/>
      <c r="D31" s="3"/>
      <c r="E31" s="3"/>
      <c r="F31" s="3"/>
      <c r="G31" s="3"/>
      <c r="H31" s="3"/>
      <c r="J31" s="68" t="s">
        <v>31</v>
      </c>
      <c r="K31" s="35" t="s">
        <v>47</v>
      </c>
    </row>
    <row r="32" spans="1:11" s="20" customFormat="1" ht="51" x14ac:dyDescent="0.2">
      <c r="A32" s="47" t="s">
        <v>48</v>
      </c>
      <c r="B32" s="41">
        <f>B28*30000</f>
        <v>6000000</v>
      </c>
      <c r="C32" s="41">
        <f>C28*30000</f>
        <v>6000000</v>
      </c>
      <c r="D32" s="41">
        <f>D28*30000</f>
        <v>3600000</v>
      </c>
      <c r="E32" s="41">
        <f>E28*30000</f>
        <v>3600000</v>
      </c>
      <c r="F32" s="41">
        <f>F28*30000</f>
        <v>3600000</v>
      </c>
      <c r="G32" s="41">
        <f>H28*30000</f>
        <v>3600000</v>
      </c>
      <c r="H32" s="41">
        <f>H28*30000</f>
        <v>3600000</v>
      </c>
      <c r="J32" s="88" t="s">
        <v>61</v>
      </c>
      <c r="K32" s="37" t="s">
        <v>57</v>
      </c>
    </row>
    <row r="33" spans="1:11" s="20" customFormat="1" ht="38.25" x14ac:dyDescent="0.2">
      <c r="A33" s="76" t="s">
        <v>49</v>
      </c>
      <c r="B33" s="80">
        <f>B28*20000</f>
        <v>4000000</v>
      </c>
      <c r="C33" s="80">
        <f t="shared" ref="C33:H33" si="3">C28*20000</f>
        <v>4000000</v>
      </c>
      <c r="D33" s="80">
        <f t="shared" si="3"/>
        <v>2400000</v>
      </c>
      <c r="E33" s="80">
        <f t="shared" si="3"/>
        <v>2400000</v>
      </c>
      <c r="F33" s="80">
        <f t="shared" si="3"/>
        <v>2400000</v>
      </c>
      <c r="G33" s="80">
        <f t="shared" si="3"/>
        <v>2400000</v>
      </c>
      <c r="H33" s="80">
        <f t="shared" si="3"/>
        <v>2400000</v>
      </c>
      <c r="J33" s="89" t="s">
        <v>49</v>
      </c>
      <c r="K33" s="67" t="s">
        <v>58</v>
      </c>
    </row>
    <row r="34" spans="1:11" x14ac:dyDescent="0.2">
      <c r="A34" s="52" t="s">
        <v>32</v>
      </c>
      <c r="B34" s="48"/>
      <c r="C34" s="48"/>
      <c r="D34" s="48"/>
      <c r="E34" s="48"/>
      <c r="F34" s="48"/>
      <c r="G34" s="48"/>
      <c r="H34" s="48"/>
      <c r="J34" s="68" t="s">
        <v>32</v>
      </c>
      <c r="K34" s="34" t="s">
        <v>46</v>
      </c>
    </row>
    <row r="35" spans="1:11" ht="38.25" x14ac:dyDescent="0.2">
      <c r="A35" s="44" t="s">
        <v>50</v>
      </c>
      <c r="B35" s="41">
        <v>1500000</v>
      </c>
      <c r="C35" s="41">
        <v>1500000</v>
      </c>
      <c r="D35" s="41">
        <v>1500000</v>
      </c>
      <c r="E35" s="41">
        <v>1500000</v>
      </c>
      <c r="F35" s="41">
        <v>1500000</v>
      </c>
      <c r="G35" s="41">
        <v>1500000</v>
      </c>
      <c r="H35" s="41">
        <v>1500000</v>
      </c>
      <c r="J35" s="88" t="s">
        <v>59</v>
      </c>
      <c r="K35" s="37" t="s">
        <v>60</v>
      </c>
    </row>
    <row r="36" spans="1:11" ht="13.5" thickBot="1" x14ac:dyDescent="0.25">
      <c r="A36" s="83" t="s">
        <v>14</v>
      </c>
      <c r="B36" s="84">
        <v>0</v>
      </c>
      <c r="C36" s="84">
        <v>0</v>
      </c>
      <c r="D36" s="84">
        <v>0</v>
      </c>
      <c r="E36" s="84">
        <v>0</v>
      </c>
      <c r="F36" s="84">
        <v>0</v>
      </c>
      <c r="G36" s="84">
        <v>0</v>
      </c>
      <c r="H36" s="84">
        <v>0</v>
      </c>
    </row>
    <row r="37" spans="1:11" ht="34.5" thickTop="1" x14ac:dyDescent="0.2">
      <c r="A37" s="53" t="s">
        <v>17</v>
      </c>
      <c r="B37" s="54">
        <f t="shared" ref="B37:H37" si="4">SUM(B30:B36)</f>
        <v>12500000</v>
      </c>
      <c r="C37" s="54">
        <f t="shared" si="4"/>
        <v>12500000</v>
      </c>
      <c r="D37" s="54">
        <f t="shared" si="4"/>
        <v>7500000</v>
      </c>
      <c r="E37" s="54">
        <f t="shared" si="4"/>
        <v>7500000</v>
      </c>
      <c r="F37" s="54">
        <f t="shared" si="4"/>
        <v>7500000</v>
      </c>
      <c r="G37" s="54">
        <f t="shared" si="4"/>
        <v>7500000</v>
      </c>
      <c r="H37" s="54">
        <f t="shared" si="4"/>
        <v>7500000</v>
      </c>
    </row>
    <row r="38" spans="1:11" x14ac:dyDescent="0.2">
      <c r="A38" s="1"/>
      <c r="B38" s="5"/>
      <c r="C38" s="5"/>
      <c r="D38" s="5"/>
      <c r="E38" s="5"/>
      <c r="F38" s="5"/>
      <c r="G38" s="5"/>
      <c r="H38" s="5"/>
    </row>
    <row r="39" spans="1:11" x14ac:dyDescent="0.2">
      <c r="A39" s="60" t="s">
        <v>40</v>
      </c>
      <c r="B39" s="55">
        <f t="shared" ref="B39:H39" si="5">B24-B37</f>
        <v>-1000000</v>
      </c>
      <c r="C39" s="55">
        <f t="shared" si="5"/>
        <v>-1000000</v>
      </c>
      <c r="D39" s="55">
        <f t="shared" si="5"/>
        <v>4000000</v>
      </c>
      <c r="E39" s="55">
        <f t="shared" si="5"/>
        <v>4000000</v>
      </c>
      <c r="F39" s="55">
        <f t="shared" si="5"/>
        <v>4000000</v>
      </c>
      <c r="G39" s="55">
        <f t="shared" si="5"/>
        <v>4000000</v>
      </c>
      <c r="H39" s="55">
        <f t="shared" si="5"/>
        <v>4000000</v>
      </c>
    </row>
    <row r="40" spans="1:11" x14ac:dyDescent="0.2">
      <c r="A40" s="60" t="s">
        <v>34</v>
      </c>
      <c r="B40" s="56">
        <f>1/($B$9+1)^(B13-$B$13)</f>
        <v>1</v>
      </c>
      <c r="C40" s="56">
        <f>1/($B$9+1)^(C13-$B$13)</f>
        <v>0.98522167487684742</v>
      </c>
      <c r="D40" s="56">
        <f t="shared" ref="D40:H40" si="6">1/($B$9+1)^(D13-$B$13)</f>
        <v>0.9706617486471405</v>
      </c>
      <c r="E40" s="56">
        <f t="shared" si="6"/>
        <v>0.95631699374102519</v>
      </c>
      <c r="F40" s="56">
        <f t="shared" si="6"/>
        <v>0.94218423028672449</v>
      </c>
      <c r="G40" s="56">
        <f t="shared" si="6"/>
        <v>0.92826032540563996</v>
      </c>
      <c r="H40" s="56">
        <f t="shared" si="6"/>
        <v>0.91454219251787205</v>
      </c>
    </row>
    <row r="41" spans="1:11" ht="22.5" x14ac:dyDescent="0.2">
      <c r="A41" s="60" t="s">
        <v>35</v>
      </c>
      <c r="B41" s="55">
        <f t="shared" ref="B41:H41" si="7">+B40*B39</f>
        <v>-1000000</v>
      </c>
      <c r="C41" s="55">
        <f t="shared" si="7"/>
        <v>-985221.67487684742</v>
      </c>
      <c r="D41" s="55">
        <f t="shared" si="7"/>
        <v>3882646.9945885618</v>
      </c>
      <c r="E41" s="55">
        <f t="shared" si="7"/>
        <v>3825267.9749641009</v>
      </c>
      <c r="F41" s="55">
        <f t="shared" si="7"/>
        <v>3768736.9211468981</v>
      </c>
      <c r="G41" s="55">
        <f t="shared" si="7"/>
        <v>3713041.3016225598</v>
      </c>
      <c r="H41" s="55">
        <f t="shared" si="7"/>
        <v>3658168.7700714883</v>
      </c>
    </row>
    <row r="42" spans="1:11" x14ac:dyDescent="0.2">
      <c r="A42" s="61" t="s">
        <v>37</v>
      </c>
      <c r="B42" s="57">
        <f>+B41</f>
        <v>-1000000</v>
      </c>
      <c r="C42" s="57">
        <f t="shared" ref="C42:H42" si="8">+B42+C41</f>
        <v>-1985221.6748768473</v>
      </c>
      <c r="D42" s="57">
        <f t="shared" si="8"/>
        <v>1897425.3197117145</v>
      </c>
      <c r="E42" s="57">
        <f t="shared" si="8"/>
        <v>5722693.2946758159</v>
      </c>
      <c r="F42" s="57">
        <f t="shared" si="8"/>
        <v>9491430.2158227134</v>
      </c>
      <c r="G42" s="57">
        <f t="shared" si="8"/>
        <v>13204471.517445274</v>
      </c>
      <c r="H42" s="57">
        <f t="shared" si="8"/>
        <v>16862640.287516762</v>
      </c>
    </row>
    <row r="43" spans="1:11" x14ac:dyDescent="0.2">
      <c r="A43" s="62" t="s">
        <v>33</v>
      </c>
      <c r="B43" s="57">
        <f>H42</f>
        <v>16862640.287516762</v>
      </c>
      <c r="C43" s="20"/>
      <c r="D43" s="9"/>
      <c r="E43" s="9"/>
      <c r="F43" s="9"/>
      <c r="G43" s="9"/>
      <c r="H43" s="9"/>
    </row>
    <row r="44" spans="1:11" x14ac:dyDescent="0.2">
      <c r="A44" s="62" t="s">
        <v>18</v>
      </c>
      <c r="B44" s="58">
        <f>B30*B40+C30*C40+D30*D40</f>
        <v>1985221.6748768473</v>
      </c>
      <c r="C44" s="20"/>
      <c r="D44" s="20"/>
      <c r="E44" s="20"/>
      <c r="F44" s="20"/>
      <c r="G44" s="20"/>
      <c r="H44" s="20"/>
    </row>
    <row r="45" spans="1:11" x14ac:dyDescent="0.2">
      <c r="A45" s="63" t="s">
        <v>36</v>
      </c>
      <c r="B45" s="59">
        <f>B43/B44</f>
        <v>8.4940843135630342</v>
      </c>
      <c r="C45" s="20"/>
      <c r="D45" s="20"/>
      <c r="E45" s="20"/>
      <c r="F45" s="20"/>
      <c r="G45" s="20"/>
      <c r="H45" s="20"/>
    </row>
  </sheetData>
  <mergeCells count="1">
    <mergeCell ref="F1:J3"/>
  </mergeCells>
  <pageMargins left="0.7" right="0.7" top="0.75" bottom="0.75" header="0.3" footer="0.3"/>
  <pageSetup scale="43"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E64A6D8FE8A947B793A84419E90EF7" ma:contentTypeVersion="1" ma:contentTypeDescription="Create a new document." ma:contentTypeScope="" ma:versionID="55982997bb092e35576d3410bc9b581d">
  <xsd:schema xmlns:xsd="http://www.w3.org/2001/XMLSchema" xmlns:xs="http://www.w3.org/2001/XMLSchema" xmlns:p="http://schemas.microsoft.com/office/2006/metadata/properties" xmlns:ns2="803be23a-e922-4b24-9d05-1e8446f5f0e2" targetNamespace="http://schemas.microsoft.com/office/2006/metadata/properties" ma:root="true" ma:fieldsID="a0fed4e9ebcecd7170d9ad863daefc10" ns2:_="">
    <xsd:import namespace="803be23a-e922-4b24-9d05-1e8446f5f0e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be23a-e922-4b24-9d05-1e8446f5f0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F2733D-C115-48DC-A5C8-58F2644D16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3be23a-e922-4b24-9d05-1e8446f5f0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F62AA2-8725-41D4-9F9E-E78E157C573C}">
  <ds:schemaRefs>
    <ds:schemaRef ds:uri="http://schemas.microsoft.com/sharepoint/v3/contenttype/forms"/>
  </ds:schemaRefs>
</ds:datastoreItem>
</file>

<file path=customXml/itemProps3.xml><?xml version="1.0" encoding="utf-8"?>
<ds:datastoreItem xmlns:ds="http://schemas.openxmlformats.org/officeDocument/2006/customXml" ds:itemID="{A6178816-4D12-4FF2-8F21-5F0B576D45C2}">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03be23a-e922-4b24-9d05-1e8446f5f0e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NPV Template for 2016</vt:lpstr>
      <vt:lpstr>Assumptions (Please Complete)</vt:lpstr>
      <vt:lpstr>Rules for Cost Savings</vt:lpstr>
      <vt:lpstr>Example NPV-Assumption</vt:lpstr>
      <vt:lpstr>'Assumptions (Please Complete)'!Print_Area</vt:lpstr>
      <vt:lpstr>'Example NPV-Assumption'!Print_Area</vt:lpstr>
      <vt:lpstr>'NPV Template for 2016'!Print_Area</vt:lpstr>
    </vt:vector>
  </TitlesOfParts>
  <Company>NMCI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Henning</dc:creator>
  <cp:lastModifiedBy>3</cp:lastModifiedBy>
  <cp:lastPrinted>2013-12-03T18:30:08Z</cp:lastPrinted>
  <dcterms:created xsi:type="dcterms:W3CDTF">2004-11-04T21:54:11Z</dcterms:created>
  <dcterms:modified xsi:type="dcterms:W3CDTF">2014-07-09T18:37:37Z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0x0101006CE64A6D8FE8A947B793A84419E90EF7</vt:lpwstr>
  </property>
</Properties>
</file>