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5180" windowHeight="7365" activeTab="1"/>
  </bookViews>
  <sheets>
    <sheet name="MPRF Read Me First" sheetId="1" r:id="rId1"/>
    <sheet name="Minor Project Work Request Form" sheetId="2" r:id="rId2"/>
    <sheet name="SDF Supplemental Data Form" sheetId="3" r:id="rId3"/>
    <sheet name="LIST" sheetId="4" state="hidden" r:id="rId4"/>
    <sheet name="Project Budget Worksheet" sheetId="5" r:id="rId5"/>
  </sheets>
  <externalReferences>
    <externalReference r:id="rId8"/>
  </externalReferences>
  <definedNames>
    <definedName name="DurAcc">#REF!</definedName>
    <definedName name="DurAD">#REF!</definedName>
    <definedName name="DurAE">#REF!</definedName>
    <definedName name="DurD">#REF!</definedName>
    <definedName name="DurPay">#REF!</definedName>
    <definedName name="DurPM">#REF!</definedName>
    <definedName name="_xlnm.Print_Area" localSheetId="1">'Minor Project Work Request Form'!$A$1:$G$46</definedName>
    <definedName name="_xlnm.Print_Area" localSheetId="0">'MPRF Read Me First'!$A$1:$D$17</definedName>
    <definedName name="_xlnm.Print_Area" localSheetId="4">'Project Budget Worksheet'!$A$1:$H$37</definedName>
    <definedName name="_xlnm.Print_Area" localSheetId="2">'SDF Supplemental Data Form'!$A$1:$J$36</definedName>
    <definedName name="_xlnm.Print_Titles" localSheetId="0">'MPRF Read Me First'!$1:$1</definedName>
  </definedNames>
  <calcPr fullCalcOnLoad="1"/>
</workbook>
</file>

<file path=xl/comments2.xml><?xml version="1.0" encoding="utf-8"?>
<comments xmlns="http://schemas.openxmlformats.org/spreadsheetml/2006/main">
  <authors>
    <author>rodriguezj</author>
    <author>Jose Rodriguez</author>
  </authors>
  <commentList>
    <comment ref="B8" authorId="0">
      <text>
        <r>
          <rPr>
            <b/>
            <sz val="8"/>
            <rFont val="Tahoma"/>
            <family val="2"/>
          </rPr>
          <t>rodriguezj:</t>
        </r>
        <r>
          <rPr>
            <sz val="8"/>
            <rFont val="Tahoma"/>
            <family val="2"/>
          </rPr>
          <t xml:space="preserve">
</t>
        </r>
        <r>
          <rPr>
            <sz val="8"/>
            <color indexed="10"/>
            <rFont val="Tahoma"/>
            <family val="2"/>
          </rPr>
          <t xml:space="preserve">INSERT PROJECT TITLE </t>
        </r>
      </text>
    </comment>
    <comment ref="B6" authorId="0">
      <text>
        <r>
          <rPr>
            <b/>
            <sz val="8"/>
            <rFont val="Tahoma"/>
            <family val="2"/>
          </rPr>
          <t>rodriguezj:</t>
        </r>
        <r>
          <rPr>
            <sz val="8"/>
            <rFont val="Tahoma"/>
            <family val="2"/>
          </rPr>
          <t xml:space="preserve">
</t>
        </r>
        <r>
          <rPr>
            <sz val="8"/>
            <color indexed="10"/>
            <rFont val="Tahoma"/>
            <family val="2"/>
          </rPr>
          <t>ENTER PHONE NUMBER 
Format:305.348.0000</t>
        </r>
      </text>
    </comment>
    <comment ref="B4" authorId="0">
      <text>
        <r>
          <rPr>
            <b/>
            <sz val="8"/>
            <rFont val="Tahoma"/>
            <family val="2"/>
          </rPr>
          <t>rodriguezj:</t>
        </r>
        <r>
          <rPr>
            <sz val="8"/>
            <rFont val="Tahoma"/>
            <family val="2"/>
          </rPr>
          <t xml:space="preserve">
</t>
        </r>
        <r>
          <rPr>
            <sz val="8"/>
            <color indexed="10"/>
            <rFont val="Tahoma"/>
            <family val="2"/>
          </rPr>
          <t xml:space="preserve">ENTER </t>
        </r>
        <r>
          <rPr>
            <b/>
            <sz val="8"/>
            <color indexed="10"/>
            <rFont val="Tahoma"/>
            <family val="2"/>
          </rPr>
          <t xml:space="preserve">REQUESTOR'S NAME </t>
        </r>
      </text>
    </comment>
    <comment ref="B7" authorId="0">
      <text>
        <r>
          <rPr>
            <b/>
            <sz val="8"/>
            <rFont val="Tahoma"/>
            <family val="2"/>
          </rPr>
          <t>rodriguezj:</t>
        </r>
        <r>
          <rPr>
            <sz val="8"/>
            <rFont val="Tahoma"/>
            <family val="2"/>
          </rPr>
          <t xml:space="preserve">
</t>
        </r>
        <r>
          <rPr>
            <sz val="8"/>
            <color indexed="10"/>
            <rFont val="Tahoma"/>
            <family val="2"/>
          </rPr>
          <t>ENTER  DEPARTMENT NAME</t>
        </r>
      </text>
    </comment>
    <comment ref="G3" authorId="0">
      <text>
        <r>
          <rPr>
            <b/>
            <sz val="8"/>
            <rFont val="Tahoma"/>
            <family val="2"/>
          </rPr>
          <t>Rodriguez:</t>
        </r>
        <r>
          <rPr>
            <sz val="8"/>
            <rFont val="Tahoma"/>
            <family val="2"/>
          </rPr>
          <t xml:space="preserve">
</t>
        </r>
        <r>
          <rPr>
            <b/>
            <u val="single"/>
            <sz val="8"/>
            <color indexed="10"/>
            <rFont val="Tahoma"/>
            <family val="2"/>
          </rPr>
          <t xml:space="preserve">FC USE ONLY:  </t>
        </r>
        <r>
          <rPr>
            <sz val="8"/>
            <color indexed="10"/>
            <rFont val="Tahoma"/>
            <family val="2"/>
          </rPr>
          <t xml:space="preserve">ENTER FIU FACILITIES FMD PROJECT </t>
        </r>
        <r>
          <rPr>
            <b/>
            <sz val="8"/>
            <color indexed="10"/>
            <rFont val="Tahoma"/>
            <family val="2"/>
          </rPr>
          <t xml:space="preserve">NUMBER </t>
        </r>
      </text>
    </comment>
    <comment ref="B5" authorId="0">
      <text>
        <r>
          <rPr>
            <b/>
            <sz val="8"/>
            <rFont val="Tahoma"/>
            <family val="2"/>
          </rPr>
          <t>rodriguezj:</t>
        </r>
        <r>
          <rPr>
            <sz val="8"/>
            <rFont val="Tahoma"/>
            <family val="2"/>
          </rPr>
          <t xml:space="preserve">
</t>
        </r>
        <r>
          <rPr>
            <sz val="8"/>
            <color indexed="10"/>
            <rFont val="Tahoma"/>
            <family val="2"/>
          </rPr>
          <t xml:space="preserve">ENTER </t>
        </r>
        <r>
          <rPr>
            <b/>
            <sz val="8"/>
            <color indexed="10"/>
            <rFont val="Tahoma"/>
            <family val="2"/>
          </rPr>
          <t>REQUESTOR'S EMAIL ADDRESS</t>
        </r>
      </text>
    </comment>
    <comment ref="B9" authorId="1">
      <text>
        <r>
          <rPr>
            <b/>
            <sz val="8"/>
            <rFont val="Tahoma"/>
            <family val="2"/>
          </rPr>
          <t>Jose Rodriguez:</t>
        </r>
        <r>
          <rPr>
            <sz val="8"/>
            <rFont val="Tahoma"/>
            <family val="2"/>
          </rPr>
          <t xml:space="preserve">
</t>
        </r>
        <r>
          <rPr>
            <sz val="8"/>
            <color indexed="10"/>
            <rFont val="Tahoma"/>
            <family val="2"/>
          </rPr>
          <t>SELECT CAMPUS AND BUILDING WHERE WORK IS TO BE COMPLETED</t>
        </r>
      </text>
    </comment>
    <comment ref="F11" authorId="1">
      <text>
        <r>
          <rPr>
            <b/>
            <sz val="8"/>
            <rFont val="Tahoma"/>
            <family val="2"/>
          </rPr>
          <t>Jose Rodriguez:</t>
        </r>
        <r>
          <rPr>
            <sz val="8"/>
            <rFont val="Tahoma"/>
            <family val="2"/>
          </rPr>
          <t xml:space="preserve">
</t>
        </r>
        <r>
          <rPr>
            <sz val="8"/>
            <color indexed="10"/>
            <rFont val="Tahoma"/>
            <family val="2"/>
          </rPr>
          <t>Provide specific description of services required if none at left apply</t>
        </r>
      </text>
    </comment>
    <comment ref="G15" authorId="1">
      <text>
        <r>
          <rPr>
            <b/>
            <sz val="8"/>
            <rFont val="Tahoma"/>
            <family val="2"/>
          </rPr>
          <t>Jose Rodriguez:</t>
        </r>
        <r>
          <rPr>
            <sz val="8"/>
            <rFont val="Tahoma"/>
            <family val="2"/>
          </rPr>
          <t xml:space="preserve">
</t>
        </r>
        <r>
          <rPr>
            <sz val="8"/>
            <color indexed="10"/>
            <rFont val="Tahoma"/>
            <family val="2"/>
          </rPr>
          <t>Provide Rm Number(s) or specific areas impacted</t>
        </r>
      </text>
    </comment>
    <comment ref="G13" authorId="0">
      <text>
        <r>
          <rPr>
            <b/>
            <sz val="8"/>
            <rFont val="Tahoma"/>
            <family val="2"/>
          </rPr>
          <t>rodriguezj:</t>
        </r>
        <r>
          <rPr>
            <sz val="8"/>
            <rFont val="Tahoma"/>
            <family val="2"/>
          </rPr>
          <t xml:space="preserve">
</t>
        </r>
        <r>
          <rPr>
            <sz val="8"/>
            <color indexed="10"/>
            <rFont val="Tahoma"/>
            <family val="2"/>
          </rPr>
          <t>USE PULL DOWN MENU ABOVE TO FIND CORRECT BLDG NUMBER AND NAME.  ENTER IN SPACES PROVIDED</t>
        </r>
      </text>
    </comment>
    <comment ref="B30" authorId="0">
      <text>
        <r>
          <rPr>
            <b/>
            <sz val="8"/>
            <rFont val="Tahoma"/>
            <family val="2"/>
          </rPr>
          <t>rodriguezj:</t>
        </r>
        <r>
          <rPr>
            <sz val="8"/>
            <rFont val="Tahoma"/>
            <family val="2"/>
          </rPr>
          <t xml:space="preserve">
ENTER NAME </t>
        </r>
      </text>
    </comment>
    <comment ref="B35" authorId="0">
      <text>
        <r>
          <rPr>
            <b/>
            <sz val="8"/>
            <rFont val="Tahoma"/>
            <family val="2"/>
          </rPr>
          <t>rodriguezj:</t>
        </r>
        <r>
          <rPr>
            <sz val="8"/>
            <rFont val="Tahoma"/>
            <family val="2"/>
          </rPr>
          <t xml:space="preserve">
</t>
        </r>
        <r>
          <rPr>
            <sz val="8"/>
            <color indexed="10"/>
            <rFont val="Tahoma"/>
            <family val="2"/>
          </rPr>
          <t>DEAN'S SIGNATURE IS REQUIRED ON ALL MINOR PROJECT REQUEST FORMS</t>
        </r>
      </text>
    </comment>
    <comment ref="B33" authorId="0">
      <text>
        <r>
          <rPr>
            <b/>
            <sz val="8"/>
            <rFont val="Tahoma"/>
            <family val="2"/>
          </rPr>
          <t>rodriguezj:</t>
        </r>
        <r>
          <rPr>
            <sz val="8"/>
            <rFont val="Tahoma"/>
            <family val="2"/>
          </rPr>
          <t xml:space="preserve">
</t>
        </r>
        <r>
          <rPr>
            <sz val="8"/>
            <color indexed="10"/>
            <rFont val="Tahoma"/>
            <family val="2"/>
          </rPr>
          <t>FORMAT ALL DATE ENTRIES AS FOLLOWS:
12/2/08</t>
        </r>
      </text>
    </comment>
    <comment ref="B38" authorId="0">
      <text>
        <r>
          <rPr>
            <b/>
            <sz val="8"/>
            <rFont val="Tahoma"/>
            <family val="2"/>
          </rPr>
          <t>rodriguezj:</t>
        </r>
        <r>
          <rPr>
            <sz val="8"/>
            <rFont val="Tahoma"/>
            <family val="2"/>
          </rPr>
          <t xml:space="preserve">
</t>
        </r>
        <r>
          <rPr>
            <sz val="8"/>
            <color indexed="10"/>
            <rFont val="Tahoma"/>
            <family val="2"/>
          </rPr>
          <t>FORMAT ALL DATE ENTRIES AS FOLLOWS:
12/2/08</t>
        </r>
      </text>
    </comment>
    <comment ref="G2" authorId="0">
      <text>
        <r>
          <rPr>
            <b/>
            <sz val="8"/>
            <rFont val="Tahoma"/>
            <family val="2"/>
          </rPr>
          <t>rodriguezj:</t>
        </r>
        <r>
          <rPr>
            <sz val="8"/>
            <rFont val="Tahoma"/>
            <family val="2"/>
          </rPr>
          <t xml:space="preserve">
</t>
        </r>
        <r>
          <rPr>
            <b/>
            <u val="single"/>
            <sz val="8"/>
            <color indexed="10"/>
            <rFont val="Tahoma"/>
            <family val="2"/>
          </rPr>
          <t xml:space="preserve">FC ONLY: </t>
        </r>
        <r>
          <rPr>
            <sz val="8"/>
            <color indexed="10"/>
            <rFont val="Tahoma"/>
            <family val="2"/>
          </rPr>
          <t xml:space="preserve">
PM insert BT #</t>
        </r>
      </text>
    </comment>
  </commentList>
</comments>
</file>

<file path=xl/sharedStrings.xml><?xml version="1.0" encoding="utf-8"?>
<sst xmlns="http://schemas.openxmlformats.org/spreadsheetml/2006/main" count="564" uniqueCount="527">
  <si>
    <t>e-mail address:</t>
  </si>
  <si>
    <t>Minor Project/Permit Number:</t>
  </si>
  <si>
    <t>Instructions:</t>
  </si>
  <si>
    <r>
      <t>Facilities Construction</t>
    </r>
    <r>
      <rPr>
        <b/>
        <sz val="16"/>
        <rFont val="AvantGarde Bk BT"/>
        <family val="2"/>
      </rPr>
      <t xml:space="preserve">
</t>
    </r>
    <r>
      <rPr>
        <b/>
        <sz val="16"/>
        <color indexed="18"/>
        <rFont val="AvantGarde Bk BT"/>
        <family val="2"/>
      </rPr>
      <t>Minor Project Request Form</t>
    </r>
  </si>
  <si>
    <t>PM Phone Number:</t>
  </si>
  <si>
    <t>Intent:</t>
  </si>
  <si>
    <t>Protocols:</t>
  </si>
  <si>
    <t xml:space="preserve">Purchase Order (PO): </t>
  </si>
  <si>
    <t>Preliminary Construction Budget</t>
  </si>
  <si>
    <t xml:space="preserve">Building Number: </t>
  </si>
  <si>
    <t xml:space="preserve">Building Name: </t>
  </si>
  <si>
    <t>Analysis of Program Requirements</t>
  </si>
  <si>
    <t>Facility Space Name</t>
  </si>
  <si>
    <t>NASF</t>
  </si>
  <si>
    <t>$/SF*</t>
  </si>
  <si>
    <t>Base Cost</t>
  </si>
  <si>
    <t>Count</t>
  </si>
  <si>
    <t>Total \GSF</t>
  </si>
  <si>
    <t>Classroom Storage</t>
  </si>
  <si>
    <t>Comp Storage</t>
  </si>
  <si>
    <t>Offices</t>
  </si>
  <si>
    <t>Reception</t>
  </si>
  <si>
    <t>Conference Room</t>
  </si>
  <si>
    <t>Workroom Lounge</t>
  </si>
  <si>
    <t>Environmental Sciences Lab</t>
  </si>
  <si>
    <t>Preparation Room</t>
  </si>
  <si>
    <t>Technical Labs</t>
  </si>
  <si>
    <t>Related Instructional</t>
  </si>
  <si>
    <t>Environmental Sciences Storage</t>
  </si>
  <si>
    <t>Support Services</t>
  </si>
  <si>
    <t>Total NASF Facility</t>
  </si>
  <si>
    <t>Total GSF Facility (NASF X 1.4204)</t>
  </si>
  <si>
    <t>Estimate of Probable Construction Cost</t>
  </si>
  <si>
    <t>Provide a narrative and/or diagrammatic drawings to clarify your proposal.</t>
  </si>
  <si>
    <t>Describe intended use</t>
  </si>
  <si>
    <t xml:space="preserve">Current Use: </t>
  </si>
  <si>
    <t>Proposed Use:</t>
  </si>
  <si>
    <r>
      <t>Facilities Construction</t>
    </r>
    <r>
      <rPr>
        <b/>
        <sz val="16"/>
        <rFont val="AvantGarde Bk BT"/>
        <family val="2"/>
      </rPr>
      <t xml:space="preserve">
</t>
    </r>
    <r>
      <rPr>
        <b/>
        <sz val="12"/>
        <color indexed="18"/>
        <rFont val="AvantGarde Bk BT"/>
        <family val="2"/>
      </rPr>
      <t>Minor Project Supplemental Data Form</t>
    </r>
  </si>
  <si>
    <t>NASF/GSF Multiplier</t>
  </si>
  <si>
    <t>Equipment List</t>
  </si>
  <si>
    <t xml:space="preserve">Date: </t>
  </si>
  <si>
    <t xml:space="preserve">Rooms/Area 
Affected: </t>
  </si>
  <si>
    <t xml:space="preserve"> Name: </t>
  </si>
  <si>
    <t>Space Committee Approval</t>
  </si>
  <si>
    <t xml:space="preserve">Approval Date: </t>
  </si>
  <si>
    <t>Description</t>
  </si>
  <si>
    <t>Voltage</t>
  </si>
  <si>
    <t>Amp</t>
  </si>
  <si>
    <t>Phase</t>
  </si>
  <si>
    <t>Electrical</t>
  </si>
  <si>
    <t>Frank Quintana</t>
  </si>
  <si>
    <t xml:space="preserve">Originator: </t>
  </si>
  <si>
    <t xml:space="preserve">PM:  </t>
  </si>
  <si>
    <t xml:space="preserve">Code Compliance: </t>
  </si>
  <si>
    <t>REQUESTED BY:</t>
  </si>
  <si>
    <t>REQUESTOR'S EMAIL:</t>
  </si>
  <si>
    <t>PHONE #:</t>
  </si>
  <si>
    <t>DEPARTMENT NAME:</t>
  </si>
  <si>
    <t>PROJECT NAME:</t>
  </si>
  <si>
    <t>CAMPUS:</t>
  </si>
  <si>
    <t>Useful definitions in planning your project:</t>
  </si>
  <si>
    <t xml:space="preserve">Classrooms </t>
  </si>
  <si>
    <t xml:space="preserve">Softcosts </t>
  </si>
  <si>
    <t>Fire Marshall Plan Review &amp; Inspections</t>
  </si>
  <si>
    <r>
      <t>Project Contingency</t>
    </r>
    <r>
      <rPr>
        <b/>
        <sz val="9"/>
        <rFont val="Arial"/>
        <family val="2"/>
      </rPr>
      <t xml:space="preserve"> 
</t>
    </r>
    <r>
      <rPr>
        <sz val="9"/>
        <rFont val="Arial"/>
        <family val="2"/>
      </rPr>
      <t>(12-15% Remodeling/Renovation)</t>
    </r>
  </si>
  <si>
    <t>Item</t>
  </si>
  <si>
    <t>Room # where located</t>
  </si>
  <si>
    <t xml:space="preserve">Cut sheets attached </t>
  </si>
  <si>
    <t>Y/N</t>
  </si>
  <si>
    <t xml:space="preserve">Mechanical </t>
  </si>
  <si>
    <t>II</t>
  </si>
  <si>
    <t>WSY - Sample</t>
  </si>
  <si>
    <t>Yes</t>
  </si>
  <si>
    <t>100% FA make up</t>
  </si>
  <si>
    <t>Special Safety Rqmnts</t>
  </si>
  <si>
    <t>Connect to independent chilled water supply</t>
  </si>
  <si>
    <t>Complete all cells &amp; attach specifications</t>
  </si>
  <si>
    <t>Ventilation Rqmnts</t>
  </si>
  <si>
    <t>Other</t>
  </si>
  <si>
    <t>Equipment generates UV radiation</t>
  </si>
  <si>
    <t>Date:</t>
  </si>
  <si>
    <t>Facilities Management</t>
  </si>
  <si>
    <t>Ed Brozic</t>
  </si>
  <si>
    <t>Estimate of Total Project Budget</t>
  </si>
  <si>
    <t>Project Manager:  Complete cells highlighted in green</t>
  </si>
  <si>
    <t>Carlos Aspillaga</t>
  </si>
  <si>
    <t>Alberto Delgado</t>
  </si>
  <si>
    <t>Honoriu Filimon</t>
  </si>
  <si>
    <t>Steve Hawkins</t>
  </si>
  <si>
    <t>Oscar Irigoyen</t>
  </si>
  <si>
    <t>Danny Paan</t>
  </si>
  <si>
    <t>Francisco Quintana</t>
  </si>
  <si>
    <t>Jose Rodriguez</t>
  </si>
  <si>
    <t>Patty Ruiz</t>
  </si>
  <si>
    <t xml:space="preserve">Submittal Date: </t>
  </si>
  <si>
    <t>Facilities Construction</t>
  </si>
  <si>
    <t>FIU Project Manager:</t>
  </si>
  <si>
    <t>Sylvia Berenguer</t>
  </si>
  <si>
    <t xml:space="preserve">Carlos.Aspillaga@fiu.edu </t>
  </si>
  <si>
    <t xml:space="preserve">Alberto.Delgado@fiu.edu </t>
  </si>
  <si>
    <t>Celi Ervesun</t>
  </si>
  <si>
    <t xml:space="preserve">Celi.Ervesun@fiu.edu </t>
  </si>
  <si>
    <t>Honoriu.Filimon@fiu.edu</t>
  </si>
  <si>
    <t>Stephen.Hawkins@fiu.edu</t>
  </si>
  <si>
    <t xml:space="preserve">Oscar.Irigoyen@fiu.edu </t>
  </si>
  <si>
    <t xml:space="preserve">Daniel.Paan@fiu.edu </t>
  </si>
  <si>
    <t xml:space="preserve">Gloria.Ruiz@fiu.edu </t>
  </si>
  <si>
    <r>
      <t>Facilities Construction</t>
    </r>
    <r>
      <rPr>
        <b/>
        <sz val="16"/>
        <rFont val="AvantGarde Bk BT"/>
        <family val="2"/>
      </rPr>
      <t xml:space="preserve">
</t>
    </r>
    <r>
      <rPr>
        <b/>
        <sz val="14"/>
        <color indexed="18"/>
        <rFont val="AvantGarde Bk BT"/>
        <family val="2"/>
      </rPr>
      <t>Minor Project Request Form</t>
    </r>
  </si>
  <si>
    <t>`</t>
  </si>
  <si>
    <r>
      <t>Facilities Construction</t>
    </r>
    <r>
      <rPr>
        <b/>
        <sz val="12"/>
        <rFont val="AvantGarde Bk BT"/>
        <family val="2"/>
      </rPr>
      <t xml:space="preserve">
</t>
    </r>
    <r>
      <rPr>
        <b/>
        <sz val="12"/>
        <color indexed="18"/>
        <rFont val="AvantGarde Bk BT"/>
        <family val="2"/>
      </rPr>
      <t>Minor Project Request Form</t>
    </r>
  </si>
  <si>
    <t>Important Notice to All Users</t>
  </si>
  <si>
    <t>SITE</t>
  </si>
  <si>
    <t>FAC</t>
  </si>
  <si>
    <r>
      <t>BBC</t>
    </r>
    <r>
      <rPr>
        <sz val="10"/>
        <rFont val="Arial"/>
        <family val="0"/>
      </rPr>
      <t xml:space="preserve"> BISCAYNE BAY</t>
    </r>
  </si>
  <si>
    <t>01 PC</t>
  </si>
  <si>
    <t>PC</t>
  </si>
  <si>
    <r>
      <t>EC</t>
    </r>
    <r>
      <rPr>
        <sz val="10"/>
        <rFont val="Arial"/>
        <family val="0"/>
      </rPr>
      <t xml:space="preserve"> ENGINEERING CENTER</t>
    </r>
  </si>
  <si>
    <t>02 DM</t>
  </si>
  <si>
    <t>DM</t>
  </si>
  <si>
    <r>
      <t>MB</t>
    </r>
    <r>
      <rPr>
        <sz val="10"/>
        <rFont val="Arial"/>
        <family val="0"/>
      </rPr>
      <t xml:space="preserve"> WOLFSONIAN</t>
    </r>
  </si>
  <si>
    <t>03 GC</t>
  </si>
  <si>
    <t>GC</t>
  </si>
  <si>
    <t>04 VH</t>
  </si>
  <si>
    <t>VH</t>
  </si>
  <si>
    <t>04A CU</t>
  </si>
  <si>
    <t>CU</t>
  </si>
  <si>
    <t>05 GL</t>
  </si>
  <si>
    <t>GL</t>
  </si>
  <si>
    <t>06 OE</t>
  </si>
  <si>
    <t>OE</t>
  </si>
  <si>
    <t>06A</t>
  </si>
  <si>
    <t>WC</t>
  </si>
  <si>
    <t>07 PA</t>
  </si>
  <si>
    <t>GPA</t>
  </si>
  <si>
    <t>08 ECS</t>
  </si>
  <si>
    <t>ECS</t>
  </si>
  <si>
    <t>09 CP</t>
  </si>
  <si>
    <t>CP</t>
  </si>
  <si>
    <t>10 CH</t>
  </si>
  <si>
    <t>CH</t>
  </si>
  <si>
    <t>11 BA</t>
  </si>
  <si>
    <t>BA</t>
  </si>
  <si>
    <t>12 UHSC</t>
  </si>
  <si>
    <t>UHSC</t>
  </si>
  <si>
    <t>13 LC</t>
  </si>
  <si>
    <t>LC</t>
  </si>
  <si>
    <t>14 ZEB</t>
  </si>
  <si>
    <t>ZEB</t>
  </si>
  <si>
    <t>14A UPI</t>
  </si>
  <si>
    <t>UPI</t>
  </si>
  <si>
    <t>15 BBS</t>
  </si>
  <si>
    <t>BBS</t>
  </si>
  <si>
    <t>16 WPAC</t>
  </si>
  <si>
    <t>WPAC</t>
  </si>
  <si>
    <t>17 CCLC</t>
  </si>
  <si>
    <t>CCLC</t>
  </si>
  <si>
    <t>19 PH</t>
  </si>
  <si>
    <t>PH</t>
  </si>
  <si>
    <t>19A UT</t>
  </si>
  <si>
    <t>UT</t>
  </si>
  <si>
    <t>19B EH</t>
  </si>
  <si>
    <t>EH</t>
  </si>
  <si>
    <t>19C LVN</t>
  </si>
  <si>
    <t>LVN</t>
  </si>
  <si>
    <t>19C LVS</t>
  </si>
  <si>
    <t>LVS</t>
  </si>
  <si>
    <t>20 AAFC</t>
  </si>
  <si>
    <t>AAFC</t>
  </si>
  <si>
    <t>21 HLS</t>
  </si>
  <si>
    <t>HLS</t>
  </si>
  <si>
    <t>21A HLS-II</t>
  </si>
  <si>
    <t>HLS II</t>
  </si>
  <si>
    <t>22 CSC</t>
  </si>
  <si>
    <t>CSC</t>
  </si>
  <si>
    <t>23 CSC</t>
  </si>
  <si>
    <t>24 PCA</t>
  </si>
  <si>
    <t>PCA</t>
  </si>
  <si>
    <t>25 MARC</t>
  </si>
  <si>
    <t>MARC</t>
  </si>
  <si>
    <t>28 UH</t>
  </si>
  <si>
    <t>UH</t>
  </si>
  <si>
    <t>29 FRS</t>
  </si>
  <si>
    <t>FRS</t>
  </si>
  <si>
    <t>32 FIUS</t>
  </si>
  <si>
    <t>FIUS</t>
  </si>
  <si>
    <t>33 RC</t>
  </si>
  <si>
    <t>RC</t>
  </si>
  <si>
    <t>40</t>
  </si>
  <si>
    <t>C01</t>
  </si>
  <si>
    <t>CO1</t>
  </si>
  <si>
    <t>C05 DC</t>
  </si>
  <si>
    <t>DC</t>
  </si>
  <si>
    <t>E01</t>
  </si>
  <si>
    <t>GZ1</t>
  </si>
  <si>
    <t>GZ2</t>
  </si>
  <si>
    <t>GZ3</t>
  </si>
  <si>
    <t>GZ4</t>
  </si>
  <si>
    <t>GZ5</t>
  </si>
  <si>
    <t>GZ6</t>
  </si>
  <si>
    <t>PG1</t>
  </si>
  <si>
    <t>PG2</t>
  </si>
  <si>
    <t>PG3</t>
  </si>
  <si>
    <t>PG4</t>
  </si>
  <si>
    <t>T1</t>
  </si>
  <si>
    <t>T2</t>
  </si>
  <si>
    <t>T3</t>
  </si>
  <si>
    <t>T4</t>
  </si>
  <si>
    <t>T5</t>
  </si>
  <si>
    <t>T6</t>
  </si>
  <si>
    <t>T7</t>
  </si>
  <si>
    <t>T8</t>
  </si>
  <si>
    <t>TC30</t>
  </si>
  <si>
    <t>TC31</t>
  </si>
  <si>
    <t>TC35</t>
  </si>
  <si>
    <t>TC36</t>
  </si>
  <si>
    <t>TC37</t>
  </si>
  <si>
    <t>TC45</t>
  </si>
  <si>
    <t>THA</t>
  </si>
  <si>
    <t>THB</t>
  </si>
  <si>
    <t>TBC</t>
  </si>
  <si>
    <t>THD</t>
  </si>
  <si>
    <t>THE</t>
  </si>
  <si>
    <t>THF</t>
  </si>
  <si>
    <t>THG</t>
  </si>
  <si>
    <t>THH</t>
  </si>
  <si>
    <t>THJ</t>
  </si>
  <si>
    <t>THK</t>
  </si>
  <si>
    <t>THL</t>
  </si>
  <si>
    <t>0TT</t>
  </si>
  <si>
    <t>W01</t>
  </si>
  <si>
    <t>W01A</t>
  </si>
  <si>
    <t>W01B</t>
  </si>
  <si>
    <t>W01C</t>
  </si>
  <si>
    <t>W02</t>
  </si>
  <si>
    <t>W02A</t>
  </si>
  <si>
    <t>W02B</t>
  </si>
  <si>
    <t>W03</t>
  </si>
  <si>
    <t>W05</t>
  </si>
  <si>
    <t>W05A</t>
  </si>
  <si>
    <t>W06</t>
  </si>
  <si>
    <t>W06A</t>
  </si>
  <si>
    <t>W06B</t>
  </si>
  <si>
    <t>W07</t>
  </si>
  <si>
    <t>W09</t>
  </si>
  <si>
    <t>W1T1</t>
  </si>
  <si>
    <t>WEST 1 TRAILER 1</t>
  </si>
  <si>
    <t>W1T2</t>
  </si>
  <si>
    <t>W10</t>
  </si>
  <si>
    <t>W10A</t>
  </si>
  <si>
    <t>W10B</t>
  </si>
  <si>
    <t>W10C</t>
  </si>
  <si>
    <t>W10T</t>
  </si>
  <si>
    <t>W15</t>
  </si>
  <si>
    <t>W16</t>
  </si>
  <si>
    <t>W17</t>
  </si>
  <si>
    <t>BH1</t>
  </si>
  <si>
    <t>M01N</t>
  </si>
  <si>
    <t>M02N</t>
  </si>
  <si>
    <t>M05N</t>
  </si>
  <si>
    <t>M07N</t>
  </si>
  <si>
    <t>M21N</t>
  </si>
  <si>
    <t>N01 HM</t>
  </si>
  <si>
    <t>HM</t>
  </si>
  <si>
    <t>N01A</t>
  </si>
  <si>
    <t>N02 AC-1</t>
  </si>
  <si>
    <t>AC1</t>
  </si>
  <si>
    <t>N02A CU</t>
  </si>
  <si>
    <t>N03 WUC</t>
  </si>
  <si>
    <t>WUC</t>
  </si>
  <si>
    <t>WOLFE UNIVERSITY CENTER EXPANSION</t>
  </si>
  <si>
    <t>N04 AC-2</t>
  </si>
  <si>
    <t>AC2</t>
  </si>
  <si>
    <t>N05 LIB</t>
  </si>
  <si>
    <t>LIB</t>
  </si>
  <si>
    <t>N06 SHW</t>
  </si>
  <si>
    <t>SHW</t>
  </si>
  <si>
    <t>N07 KCC</t>
  </si>
  <si>
    <t>KCC</t>
  </si>
  <si>
    <t>N08 EL</t>
  </si>
  <si>
    <t>EL</t>
  </si>
  <si>
    <t>N13</t>
  </si>
  <si>
    <t>P04</t>
  </si>
  <si>
    <t>P09 WC</t>
  </si>
  <si>
    <t>P10</t>
  </si>
  <si>
    <t>R01</t>
  </si>
  <si>
    <t>S01</t>
  </si>
  <si>
    <t>S02</t>
  </si>
  <si>
    <t>S03</t>
  </si>
  <si>
    <t>S03A</t>
  </si>
  <si>
    <t>S04</t>
  </si>
  <si>
    <t>EC SITE</t>
  </si>
  <si>
    <t>101 EC</t>
  </si>
  <si>
    <t xml:space="preserve">EC </t>
  </si>
  <si>
    <t>102 OU</t>
  </si>
  <si>
    <t>OU</t>
  </si>
  <si>
    <t>TPC</t>
  </si>
  <si>
    <t>FMC</t>
  </si>
  <si>
    <t>MB01</t>
  </si>
  <si>
    <t>MB02</t>
  </si>
  <si>
    <t>* Costs derived from survey recommendation CIP Report or other sources</t>
  </si>
  <si>
    <t>01 PC CHARLES E. PERRY</t>
  </si>
  <si>
    <t>02 DM DEUXIEME MAISON</t>
  </si>
  <si>
    <t>03 GC E.R.GRAHAM UNIV.CENTER</t>
  </si>
  <si>
    <t>04 VH VIERTES HAUS</t>
  </si>
  <si>
    <t>04A CU CENTRAL UTILITIES</t>
  </si>
  <si>
    <t>05 GL GREEN LIBRARY</t>
  </si>
  <si>
    <t>06 OE OWA EHAN (OE)</t>
  </si>
  <si>
    <t>06A WC WERTHEIM CONSERV</t>
  </si>
  <si>
    <t xml:space="preserve">07 GPA PHARMED ARENA  </t>
  </si>
  <si>
    <t>08 ECS ENG.&amp; COMPUTER SCIENCE</t>
  </si>
  <si>
    <t>09 CP CHEMISTRY &amp; PHYSICS</t>
  </si>
  <si>
    <t>10 CH COLLEGE OF HEALTH</t>
  </si>
  <si>
    <t>11 BA RYDER BUSINESS BLG</t>
  </si>
  <si>
    <t>12 UHSC UNIVERSITY HEALTH SERVICES</t>
  </si>
  <si>
    <t>13 LC LABOR CENTER</t>
  </si>
  <si>
    <t>14 ZEB ZIFF EDUCATION BUILDING</t>
  </si>
  <si>
    <t>14A UPI UP INFORMATION CENTER</t>
  </si>
  <si>
    <t>15 BBS BASEBALL STADIUM</t>
  </si>
  <si>
    <t>16 WPAC WERTHEIM PERFORMING ARTS CT</t>
  </si>
  <si>
    <t>17 CCLC CHILDRENS CREATIVE LEARNING</t>
  </si>
  <si>
    <t>19 PH PANTHER RES HALL</t>
  </si>
  <si>
    <t>19A UT UNIVERSITY PARK TOWERS</t>
  </si>
  <si>
    <t>19B EH EVERGLADES HALL</t>
  </si>
  <si>
    <t>19C LVN LAKEVIEW HOUSING NORTH</t>
  </si>
  <si>
    <t>19C LVS LAKEVIEW HOUSING SOUTH</t>
  </si>
  <si>
    <t>20 AAFC ATHLETICS ACADEMIC FIT. CTR</t>
  </si>
  <si>
    <t>21 HLS HEALTH &amp; LIFE SCIENCE</t>
  </si>
  <si>
    <t>21A HLS II HEALTH &amp; LIFE SCIENCE II</t>
  </si>
  <si>
    <t>22 CSC CAMPUS SUPPORT COMPLEX SHOPS</t>
  </si>
  <si>
    <t>23 CSC CAMPUS SUPPORT COMPLEX ADMIN</t>
  </si>
  <si>
    <t>24 PCA  PAUL CEJAS ARCHITECTURE BLDG</t>
  </si>
  <si>
    <t>25 MARC MANAGEMENT &amp; ADV. RESEARCH CENTER</t>
  </si>
  <si>
    <t>27 LAW RAFAEL DIAZ-BALART LAW BUILDING</t>
  </si>
  <si>
    <t xml:space="preserve">28 UH UNIVERSITY HOUSE </t>
  </si>
  <si>
    <t>29 FRS THE PAT AND PHILLIP FROST ART MUSEUM</t>
  </si>
  <si>
    <t>32 FIUS FIU COMMUNITY STADIUM</t>
  </si>
  <si>
    <t>33 RC RECREATION CENTER</t>
  </si>
  <si>
    <t>CO1 TOWER</t>
  </si>
  <si>
    <t>CO5 DC DUPLICATING CENTER</t>
  </si>
  <si>
    <t>E01  EAST 1</t>
  </si>
  <si>
    <t>GZ1 GAZEBO #1</t>
  </si>
  <si>
    <t>GZ2 GAZEBO #2</t>
  </si>
  <si>
    <t>GZ3 GAZEBO #3</t>
  </si>
  <si>
    <t>GZ3 GAZEBO #4</t>
  </si>
  <si>
    <t>GZ4 GAZEBO #5</t>
  </si>
  <si>
    <t>GZ6 GAZEBO #6</t>
  </si>
  <si>
    <t>PG1 PARKING GARAGE 1 - BLUE</t>
  </si>
  <si>
    <t>PG 2 PARKING GARAGE 2 - GOLD</t>
  </si>
  <si>
    <t>PG 3 PARKING GARAGE 3</t>
  </si>
  <si>
    <t>PG 4 PARKING GARAGE 4</t>
  </si>
  <si>
    <t>T1 RESTROOM TRAILER</t>
  </si>
  <si>
    <t>T2 CLASSROOM TRAILER</t>
  </si>
  <si>
    <t>T3 CLASSROOM TRAILER</t>
  </si>
  <si>
    <t>T4 CLASSROOM TRAILER</t>
  </si>
  <si>
    <t>T5 OFFICE TRAILER</t>
  </si>
  <si>
    <t>T6 CLASSROOM TRAILER</t>
  </si>
  <si>
    <t>T7 CLASSROOM TRAILER</t>
  </si>
  <si>
    <t>T8 CLASSROOM TRAILER</t>
  </si>
  <si>
    <t>TC 30 TRAILER 30</t>
  </si>
  <si>
    <t>TC 31 TRAILER 31</t>
  </si>
  <si>
    <t>TC 35 TRAILER 35</t>
  </si>
  <si>
    <t>TC 36 TRAILER 36</t>
  </si>
  <si>
    <t>TC 37 TRAILER 37</t>
  </si>
  <si>
    <t>Tc 45 TRAILER 45</t>
  </si>
  <si>
    <t>TC 30 TRAILER 33</t>
  </si>
  <si>
    <t>THA A HOUSING OFFICE/REC</t>
  </si>
  <si>
    <t>THB  B TAM HOUSING</t>
  </si>
  <si>
    <t>TBC C TAM HOUSING</t>
  </si>
  <si>
    <t>THD  D TAM HOUSING</t>
  </si>
  <si>
    <t>THE E TAM HOUSING</t>
  </si>
  <si>
    <t>THF F TAM HOUSING</t>
  </si>
  <si>
    <t>THG G TAM HOUSING</t>
  </si>
  <si>
    <t>THH H TAM HOUSING</t>
  </si>
  <si>
    <t>THJ J TAM HOUSING</t>
  </si>
  <si>
    <t>THK K TAM HOUSING</t>
  </si>
  <si>
    <t>THL L TAM HOUSING</t>
  </si>
  <si>
    <t>OTT TOWER TRAILER</t>
  </si>
  <si>
    <t>W01  WEST 1</t>
  </si>
  <si>
    <t>WO1A  WEST 1A</t>
  </si>
  <si>
    <t>WO1B WEST 1B</t>
  </si>
  <si>
    <t>WO1C CERAMIC</t>
  </si>
  <si>
    <t>WO2  WEST 2</t>
  </si>
  <si>
    <t>WO2A  HAZARDOUS WASTE SHED</t>
  </si>
  <si>
    <t>WO2B  GROUNDS CHEMICAL STORAGE</t>
  </si>
  <si>
    <t>WO3  WEST 3</t>
  </si>
  <si>
    <t>WO5 WEST 5</t>
  </si>
  <si>
    <t>WO5A WEST 5A</t>
  </si>
  <si>
    <t>WO6 WEST 6</t>
  </si>
  <si>
    <t>WO6A  DUGOUT 3</t>
  </si>
  <si>
    <t>WO6B  DUGOUT 4</t>
  </si>
  <si>
    <t>WO7  WEST 7</t>
  </si>
  <si>
    <t>WO9  WEST 9</t>
  </si>
  <si>
    <t>W1T2  WEST 1 TRAILER 2</t>
  </si>
  <si>
    <t>W10 WEST 10</t>
  </si>
  <si>
    <t>W10A  WEST 10A</t>
  </si>
  <si>
    <t>W10B  WEST 10B</t>
  </si>
  <si>
    <t>W10C  WEST 10C</t>
  </si>
  <si>
    <t>W10T WEST 10T</t>
  </si>
  <si>
    <t>W15 HANDBALL 1</t>
  </si>
  <si>
    <t>W16 HANDBALL 2</t>
  </si>
  <si>
    <t>W17 RECREATION BOOTH</t>
  </si>
  <si>
    <t xml:space="preserve"> BBC SITE</t>
  </si>
  <si>
    <t>BH1  BV HOUSING</t>
  </si>
  <si>
    <t>MO1N NM TRAILER 1</t>
  </si>
  <si>
    <t>MO2N NM TRAILER 3</t>
  </si>
  <si>
    <t>MO5N NM TRAILER 5</t>
  </si>
  <si>
    <t>MO7N TRAILER 7</t>
  </si>
  <si>
    <t>M21N  NM TRAILER 21</t>
  </si>
  <si>
    <t xml:space="preserve">NO1 HM  HOSPITALITY MANAGEMENT </t>
  </si>
  <si>
    <t xml:space="preserve">NO1A AQUATIC CENTER </t>
  </si>
  <si>
    <t xml:space="preserve">NO2 AC1  ACADEMIC I </t>
  </si>
  <si>
    <t xml:space="preserve">NO2A CU CENTRAL UTILITIES </t>
  </si>
  <si>
    <t xml:space="preserve">NO3 WUC G.B. WOLFE UNIVERSITY CENTER </t>
  </si>
  <si>
    <t xml:space="preserve">NO4 AC-2 ACADEMIC II </t>
  </si>
  <si>
    <t xml:space="preserve">NO5 LIB  THE LIBRARY </t>
  </si>
  <si>
    <t xml:space="preserve">NO6 SHW STUDENT HEALTH CARE CENTER </t>
  </si>
  <si>
    <t>NO7 KCC KOVENS CONFERENCE CENTER</t>
  </si>
  <si>
    <t>NO8 EL ECOLOGY LAB BLDNG</t>
  </si>
  <si>
    <t>N13 MARINE BIOLOGY BUILDING</t>
  </si>
  <si>
    <t>PO4 PDC ADMINISTRATION</t>
  </si>
  <si>
    <t>PO9  WC WELLNESS CENTER</t>
  </si>
  <si>
    <t>P10 BBC INFORMATION CENTER</t>
  </si>
  <si>
    <t>RO1 OUTDOOR RECREATION</t>
  </si>
  <si>
    <t>SO1 CENTRAL RECEIVING</t>
  </si>
  <si>
    <t>SO2 PUBLIC SAFETY</t>
  </si>
  <si>
    <t>SO3 PHYSICAL PLANT</t>
  </si>
  <si>
    <t>SO3A PLANT SUPPORT</t>
  </si>
  <si>
    <t>SO4 GROUNDS</t>
  </si>
  <si>
    <t>101 EC ENGINEERING CENTER</t>
  </si>
  <si>
    <t>102 OU OPERATIONS/UTILITY</t>
  </si>
  <si>
    <t>TPC  THE PINES CENTER</t>
  </si>
  <si>
    <t>FMC  FIU/Florida Memorial College</t>
  </si>
  <si>
    <t>MBO1 WOLFSONIAN MUSEM, Miami Beach</t>
  </si>
  <si>
    <t>MBO2 WOLFSONIAN ANNEX</t>
  </si>
  <si>
    <t>RDB</t>
  </si>
  <si>
    <t>AE Fees, Testing, Inspections (Budget Range)</t>
  </si>
  <si>
    <t xml:space="preserve">Facilities Management: </t>
  </si>
  <si>
    <t xml:space="preserve">Facilities Construction: </t>
  </si>
  <si>
    <t xml:space="preserve">
(Please describe service request):</t>
  </si>
  <si>
    <t>27 RDB</t>
  </si>
  <si>
    <t>Describe equipment, hazard and/or services required for installation. Provide catalogue cuts for any specialized equipment, including power requirements, and environmental control requirements.</t>
  </si>
  <si>
    <t xml:space="preserve">FACILITY: </t>
  </si>
  <si>
    <t xml:space="preserve">Environmental Health &amp; Safety: </t>
  </si>
  <si>
    <t>Acoustic / Radiation or  other Hazard</t>
  </si>
  <si>
    <t>SCROLL DOWN TO SELECT</t>
  </si>
  <si>
    <t>Kristine Colunga</t>
  </si>
  <si>
    <t>kristine@fm.fiu.edu</t>
  </si>
  <si>
    <t>40 WOMEN'S SOFTBALL/TENNIS COMP.</t>
  </si>
  <si>
    <t>50 AS ARTIST STUDIO</t>
  </si>
  <si>
    <t>30 CBC COLLEGE OF BUSINESS COMPLEX</t>
  </si>
  <si>
    <t>30 CBC</t>
  </si>
  <si>
    <t>CBC</t>
  </si>
  <si>
    <t>04B CU</t>
  </si>
  <si>
    <t>04B CU CENTRAL UTILITIES</t>
  </si>
  <si>
    <t>47</t>
  </si>
  <si>
    <t>ART</t>
  </si>
  <si>
    <t>Lab Safety Team</t>
  </si>
  <si>
    <t>EH&amp;S</t>
  </si>
  <si>
    <t xml:space="preserve">Contractor-of-Record: </t>
  </si>
  <si>
    <t xml:space="preserve">College/School Name: </t>
  </si>
  <si>
    <t>Department:</t>
  </si>
  <si>
    <t>Department Chair or Designee</t>
  </si>
  <si>
    <t>Requested by:
(Manual Signature)</t>
  </si>
  <si>
    <t>Approved by:
(Manual Signature)</t>
  </si>
  <si>
    <t>Office of Sponsored Research Administration</t>
  </si>
  <si>
    <t>Assoc. VP for Research</t>
  </si>
  <si>
    <r>
      <t xml:space="preserve">The purpose of this form is to provide a systematic process for documenting, requesting and procuring design and construction services for the University.  Please note it is </t>
    </r>
    <r>
      <rPr>
        <b/>
        <i/>
        <u val="single"/>
        <sz val="11"/>
        <color indexed="18"/>
        <rFont val="Arial"/>
        <family val="2"/>
      </rPr>
      <t xml:space="preserve">not intended to address routine maintenance Work Orders.  </t>
    </r>
  </si>
  <si>
    <r>
      <t xml:space="preserve">MAINTENANCE AND REPAIR. </t>
    </r>
    <r>
      <rPr>
        <sz val="11"/>
        <rFont val="Arial"/>
        <family val="2"/>
      </rPr>
      <t xml:space="preserve">The upkeep of educational and ancillary plants including, but not limited to, roof or roofing replacement, short of complete replacement of membrane or structure; repainting of interior or exterior surfaces; resurfacing of floors; repair or replacement of glass and hardware; repair or replacement of electrical and plumbing fixtures; repair of furniture and equipment; </t>
    </r>
    <r>
      <rPr>
        <b/>
        <sz val="11"/>
        <rFont val="Arial"/>
        <family val="2"/>
      </rPr>
      <t>replacement of system equipment</t>
    </r>
    <r>
      <rPr>
        <sz val="11"/>
        <rFont val="Arial"/>
        <family val="2"/>
      </rPr>
      <t xml:space="preserve"> with equivalent items meeting current code requirements</t>
    </r>
    <r>
      <rPr>
        <b/>
        <sz val="11"/>
        <rFont val="Arial"/>
        <family val="2"/>
      </rPr>
      <t xml:space="preserve"> providing that the equipment does not place a greater demand on utilities, structural requirements are not increased, and the equipment does not adversely affect the function of life-safety systems</t>
    </r>
    <r>
      <rPr>
        <sz val="11"/>
        <rFont val="Arial"/>
        <family val="2"/>
      </rPr>
      <t>; traffic control devices and signage; and repair or resurfacing of parking lots, roads, and walkways.  Does not include new construction, remodeling, or renovation, except as noted above.</t>
    </r>
  </si>
  <si>
    <r>
      <t>NEW CONSTRUCTION.</t>
    </r>
    <r>
      <rPr>
        <sz val="11"/>
        <rFont val="Arial"/>
        <family val="2"/>
      </rPr>
      <t xml:space="preserve">  Any construction of a building or unit of a building in which the entire work is new.  An addition connected to an existing building is considered new construction.</t>
    </r>
  </si>
  <si>
    <r>
      <t>REMODELING.</t>
    </r>
    <r>
      <rPr>
        <sz val="11"/>
        <rFont val="Arial"/>
        <family val="2"/>
      </rPr>
      <t xml:space="preserve">  Changing existing facilities by </t>
    </r>
    <r>
      <rPr>
        <b/>
        <sz val="11"/>
        <rFont val="Arial"/>
        <family val="2"/>
      </rPr>
      <t>rearrangement of space and/or change of use</t>
    </r>
    <r>
      <rPr>
        <sz val="11"/>
        <rFont val="Arial"/>
        <family val="2"/>
      </rPr>
      <t>.  Only that portion of the building being remodeled must be brought into compliance with the building and life safety codes unless the remodeling adversely impacts existing life safety systems of building or as otherwise mandated by current codes and/or State Fire Marshall rules (Florida Fire Code).</t>
    </r>
  </si>
  <si>
    <r>
      <t>RENOVATION. Upgrading existing facilities by installation or replacement of materials and equipment.</t>
    </r>
    <r>
      <rPr>
        <sz val="11"/>
        <rFont val="Arial"/>
        <family val="2"/>
      </rPr>
      <t xml:space="preserve"> The </t>
    </r>
    <r>
      <rPr>
        <b/>
        <sz val="11"/>
        <rFont val="Arial"/>
        <family val="2"/>
      </rPr>
      <t>use and occupancy of the spaces remain the same</t>
    </r>
    <r>
      <rPr>
        <sz val="11"/>
        <rFont val="Arial"/>
        <family val="2"/>
      </rPr>
      <t>. Only that portion of the building being renovated must be brought into compliance with the building and life safety codes unless the renovation adversely impacts the existing life safety systems of the building.</t>
    </r>
  </si>
  <si>
    <r>
      <t xml:space="preserve">1.  User will initiate process by completing the </t>
    </r>
    <r>
      <rPr>
        <b/>
        <sz val="11"/>
        <rFont val="Arial"/>
        <family val="2"/>
      </rPr>
      <t>Minor Project Request Form</t>
    </r>
    <r>
      <rPr>
        <sz val="11"/>
        <rFont val="Arial"/>
        <family val="2"/>
      </rPr>
      <t xml:space="preserve">, or MPRF.  
2.  Forms may be downloaded from the Facilities Construction web site:  </t>
    </r>
    <r>
      <rPr>
        <b/>
        <sz val="11"/>
        <color indexed="18"/>
        <rFont val="Arial"/>
        <family val="2"/>
      </rPr>
      <t>http://facilities.fiu.edu.</t>
    </r>
    <r>
      <rPr>
        <sz val="11"/>
        <color indexed="18"/>
        <rFont val="Arial"/>
        <family val="2"/>
      </rPr>
      <t xml:space="preserve">  Go to the "Excel Forms" Menu to download form.</t>
    </r>
    <r>
      <rPr>
        <sz val="11"/>
        <rFont val="Arial"/>
        <family val="2"/>
      </rPr>
      <t xml:space="preserve">
3.  </t>
    </r>
    <r>
      <rPr>
        <b/>
        <sz val="11"/>
        <rFont val="Arial"/>
        <family val="2"/>
      </rPr>
      <t>Submit completed form via email to Facilities Construction Director for Minor Projects to the attention of Sylvia.Berenguer@fiu.edu.</t>
    </r>
    <r>
      <rPr>
        <sz val="11"/>
        <rFont val="Arial"/>
        <family val="2"/>
      </rPr>
      <t xml:space="preserve">
4.  Print and </t>
    </r>
    <r>
      <rPr>
        <b/>
        <u val="single"/>
        <sz val="11"/>
        <rFont val="Arial"/>
        <family val="2"/>
      </rPr>
      <t>endorse all required original signatures</t>
    </r>
    <r>
      <rPr>
        <b/>
        <sz val="11"/>
        <rFont val="Arial"/>
        <family val="2"/>
      </rPr>
      <t xml:space="preserve">.  </t>
    </r>
    <r>
      <rPr>
        <sz val="11"/>
        <rFont val="Arial"/>
        <family val="2"/>
      </rPr>
      <t xml:space="preserve">Research related and/or funded projects require </t>
    </r>
    <r>
      <rPr>
        <b/>
        <sz val="11"/>
        <rFont val="Arial"/>
        <family val="2"/>
      </rPr>
      <t>OSRA approval.</t>
    </r>
    <r>
      <rPr>
        <sz val="11"/>
        <rFont val="Arial"/>
        <family val="2"/>
      </rPr>
      <t xml:space="preserve">
5.  Submit via inter-office mail executed MPRF Form to UP/CSC, attention Sylvia Berenguer, or FAX executed MPRF to 305.348.4010 .
6. </t>
    </r>
    <r>
      <rPr>
        <i/>
        <u val="single"/>
        <sz val="11"/>
        <rFont val="Arial"/>
        <family val="2"/>
      </rPr>
      <t xml:space="preserve"> </t>
    </r>
    <r>
      <rPr>
        <b/>
        <i/>
        <u val="single"/>
        <sz val="11"/>
        <color indexed="18"/>
        <rFont val="Arial"/>
        <family val="2"/>
      </rPr>
      <t>No work will proceed unless a completed executed form is completed &amp; submitted via email accompanied by a faxed copy of signed original.</t>
    </r>
  </si>
  <si>
    <r>
      <t xml:space="preserve">1. </t>
    </r>
    <r>
      <rPr>
        <b/>
        <sz val="11"/>
        <rFont val="Arial"/>
        <family val="2"/>
      </rPr>
      <t>Complete all fields</t>
    </r>
    <r>
      <rPr>
        <sz val="11"/>
        <rFont val="Arial"/>
        <family val="2"/>
      </rPr>
      <t xml:space="preserve"> with a light green background in MPRF.
2. If your MFRF includes equipment installation, please complete Section 2.2 and submit the Supplemental Data Form.
3.</t>
    </r>
    <r>
      <rPr>
        <b/>
        <sz val="11"/>
        <rFont val="Arial"/>
        <family val="2"/>
      </rPr>
      <t xml:space="preserve"> If the Scope of the Work includes, contains, or impacts any of the hazards listed in Section 2.3, check off appropriate box(es) and submit the Supplemental Data Form.  Approval from EH&amp;S shall be obtained prior to commencement of the Work.</t>
    </r>
    <r>
      <rPr>
        <sz val="11"/>
        <rFont val="Arial"/>
        <family val="2"/>
      </rPr>
      <t xml:space="preserve">  I</t>
    </r>
    <r>
      <rPr>
        <b/>
        <sz val="11"/>
        <rFont val="Arial"/>
        <family val="2"/>
      </rPr>
      <t>t is the user's responsibility to contact the University Lab Safety Team</t>
    </r>
    <r>
      <rPr>
        <sz val="11"/>
        <rFont val="Arial"/>
        <family val="2"/>
      </rPr>
      <t xml:space="preserve"> at EH&amp;S, CSC 162, phone 305.348.2621, fax 305.348.3574 or via e-mail at eh&amp;slabs@fiu.edu.
4. Based on information provided and estimates obtained, the FIU Project Manager will complete the Project Budget Worksheet and review the Estimate of Probable Construction Cost with you prior to project initiation.</t>
    </r>
  </si>
  <si>
    <t>THIS FORM IS TO BE USED FOR ALL MINOR PROJECT REQUESTS WITHOUT EXCEPTION</t>
  </si>
  <si>
    <r>
      <t xml:space="preserve">7. </t>
    </r>
    <r>
      <rPr>
        <b/>
        <sz val="11"/>
        <rFont val="Arial"/>
        <family val="2"/>
      </rPr>
      <t xml:space="preserve"> Remodeling</t>
    </r>
    <r>
      <rPr>
        <sz val="11"/>
        <rFont val="Arial"/>
        <family val="2"/>
      </rPr>
      <t xml:space="preserve"> is defined as the </t>
    </r>
    <r>
      <rPr>
        <b/>
        <sz val="11"/>
        <rFont val="Arial"/>
        <family val="2"/>
      </rPr>
      <t>change of existing facilities by rearrangement of space and/or change of use</t>
    </r>
    <r>
      <rPr>
        <sz val="11"/>
        <rFont val="Arial"/>
        <family val="2"/>
      </rPr>
      <t>.   The</t>
    </r>
    <r>
      <rPr>
        <b/>
        <sz val="11"/>
        <rFont val="Arial"/>
        <family val="2"/>
      </rPr>
      <t xml:space="preserve"> installation of new equipment</t>
    </r>
    <r>
      <rPr>
        <sz val="11"/>
        <rFont val="Arial"/>
        <family val="2"/>
      </rPr>
      <t xml:space="preserve"> in a space may alter the physical attributes and </t>
    </r>
    <r>
      <rPr>
        <b/>
        <sz val="11"/>
        <rFont val="Arial"/>
        <family val="2"/>
      </rPr>
      <t>change the use</t>
    </r>
    <r>
      <rPr>
        <sz val="11"/>
        <rFont val="Arial"/>
        <family val="2"/>
      </rPr>
      <t xml:space="preserve"> of a space (from a Classroom to Research for instance).  Any such change requires </t>
    </r>
    <r>
      <rPr>
        <b/>
        <sz val="11"/>
        <rFont val="Arial"/>
        <family val="2"/>
      </rPr>
      <t>approval by</t>
    </r>
    <r>
      <rPr>
        <sz val="11"/>
        <rFont val="Arial"/>
        <family val="2"/>
      </rPr>
      <t xml:space="preserve"> </t>
    </r>
    <r>
      <rPr>
        <b/>
        <sz val="11"/>
        <rFont val="Arial"/>
        <family val="2"/>
      </rPr>
      <t>Space Committee</t>
    </r>
    <r>
      <rPr>
        <sz val="11"/>
        <rFont val="Arial"/>
        <family val="2"/>
      </rPr>
      <t xml:space="preserve"> prior to any action by Facilities Construction staff.
8.  </t>
    </r>
    <r>
      <rPr>
        <b/>
        <sz val="11"/>
        <rFont val="Arial"/>
        <family val="2"/>
      </rPr>
      <t xml:space="preserve"> It is the users' responsibility to initiate submission to Space Committee on all applicable projects</t>
    </r>
    <r>
      <rPr>
        <sz val="11"/>
        <rFont val="Arial"/>
        <family val="2"/>
      </rPr>
      <t xml:space="preserve">. 
9.   Note:  Pursuant to Florida Building Code Section 3401.7.2, the portion of the building being remodeled is subject to the University's Permitting and Code Compliance Process may need to be brought into compliance with current building and life safety codes if certain thresholds are exceeded.
10. </t>
    </r>
    <r>
      <rPr>
        <b/>
        <sz val="11"/>
        <rFont val="Arial"/>
        <family val="2"/>
      </rPr>
      <t xml:space="preserve">  All work is to be completed by</t>
    </r>
    <r>
      <rPr>
        <b/>
        <u val="single"/>
        <sz val="11"/>
        <rFont val="Arial"/>
        <family val="2"/>
      </rPr>
      <t xml:space="preserve"> insured &amp; licensed state general contractor</t>
    </r>
    <r>
      <rPr>
        <b/>
        <sz val="11"/>
        <rFont val="Arial"/>
        <family val="2"/>
      </rPr>
      <t>.  Construction Permits will be required where mandated by Florida Statutes and the Florida Building Code.</t>
    </r>
  </si>
  <si>
    <t>included in the</t>
  </si>
  <si>
    <t>scope of work:</t>
  </si>
  <si>
    <t>2.0   Description of Proposed Scope of Work:</t>
  </si>
  <si>
    <t>2.1   Description of Proposed Use (or change of use):</t>
  </si>
  <si>
    <t>2.2   Description of Proposed Equipment (New and/or Relocated):</t>
  </si>
  <si>
    <r>
      <t xml:space="preserve">1.0   SERVICES REQUESTED:
</t>
    </r>
    <r>
      <rPr>
        <i/>
        <sz val="9"/>
        <color indexed="56"/>
        <rFont val="Arial"/>
        <family val="2"/>
      </rPr>
      <t xml:space="preserve">Please check all </t>
    </r>
    <r>
      <rPr>
        <i/>
        <sz val="9"/>
        <rFont val="Arial"/>
        <family val="2"/>
      </rPr>
      <t xml:space="preserve">
</t>
    </r>
    <r>
      <rPr>
        <i/>
        <sz val="9"/>
        <color indexed="56"/>
        <rFont val="Arial"/>
        <family val="2"/>
      </rPr>
      <t>applicable boxes.</t>
    </r>
    <r>
      <rPr>
        <b/>
        <i/>
        <sz val="10"/>
        <rFont val="Arial"/>
        <family val="2"/>
      </rPr>
      <t xml:space="preserve">
</t>
    </r>
  </si>
  <si>
    <t>Dean or AVP</t>
  </si>
  <si>
    <t>General Instructions:</t>
  </si>
  <si>
    <t>FIU MPRF 2009.0202 jar</t>
  </si>
  <si>
    <t>Complete all cells in light green.  All cells with a yellow background for use by Facilities Construction ONLY</t>
  </si>
  <si>
    <t>BT:</t>
  </si>
  <si>
    <t>PW Number (FEMA only):</t>
  </si>
  <si>
    <t>SCROLL DN TO SELECT</t>
  </si>
  <si>
    <t xml:space="preserve">Other: </t>
  </si>
  <si>
    <t>See Instructions in MPRF Read Me First tab</t>
  </si>
  <si>
    <t xml:space="preserve">       radioactive components</t>
  </si>
  <si>
    <r>
      <t xml:space="preserve">Check Fund Source from which you propose to pay for this project. The </t>
    </r>
    <r>
      <rPr>
        <b/>
        <sz val="8"/>
        <rFont val="Arial"/>
        <family val="2"/>
      </rPr>
      <t>maximum construction contract value</t>
    </r>
    <r>
      <rPr>
        <sz val="8"/>
        <rFont val="Arial"/>
        <family val="2"/>
      </rPr>
      <t xml:space="preserve"> for Minor Projects is $1,000,000.  </t>
    </r>
    <r>
      <rPr>
        <b/>
        <sz val="8"/>
        <rFont val="Arial"/>
        <family val="2"/>
      </rPr>
      <t>Total Project Budget</t>
    </r>
    <r>
      <rPr>
        <sz val="8"/>
        <rFont val="Arial"/>
        <family val="2"/>
      </rPr>
      <t xml:space="preserve"> must include all soft costs (including but not limited to design and inspection fees) and F&amp;E where applicable.</t>
    </r>
  </si>
  <si>
    <t>MPRF</t>
  </si>
  <si>
    <t>Eduardo Arteaga</t>
  </si>
  <si>
    <t>OSRA</t>
  </si>
  <si>
    <t>4.0   Project Approval</t>
  </si>
  <si>
    <t>5.0   Permits</t>
  </si>
  <si>
    <t>6.0   Distribution</t>
  </si>
  <si>
    <t xml:space="preserve">Sponsored Research Admin: </t>
  </si>
  <si>
    <r>
      <t xml:space="preserve">If </t>
    </r>
    <r>
      <rPr>
        <b/>
        <i/>
        <sz val="9"/>
        <color indexed="10"/>
        <rFont val="Arial Narrow"/>
        <family val="2"/>
      </rPr>
      <t>ANY of the listed materials or processes are checked off</t>
    </r>
    <r>
      <rPr>
        <i/>
        <sz val="9"/>
        <color indexed="10"/>
        <rFont val="Arial Narrow"/>
        <family val="2"/>
      </rPr>
      <t xml:space="preserve">, </t>
    </r>
    <r>
      <rPr>
        <b/>
        <i/>
        <u val="single"/>
        <sz val="9"/>
        <color indexed="10"/>
        <rFont val="Arial Narrow"/>
        <family val="2"/>
      </rPr>
      <t>approval from EH&amp;S must be obtained</t>
    </r>
    <r>
      <rPr>
        <i/>
        <sz val="9"/>
        <color indexed="10"/>
        <rFont val="Arial Narrow"/>
        <family val="2"/>
      </rPr>
      <t xml:space="preserve"> prior to commencement of the Work.  See Universtiy Compliance Office and the EH&amp;S website  http://www.fiu.edu/~ehs/ for details.</t>
    </r>
  </si>
  <si>
    <t>Funding E&amp;G Minor Projects:</t>
  </si>
  <si>
    <t>Funding Auxiliary Minor Projects:</t>
  </si>
  <si>
    <t>Funding C&amp;G Minor Projects:</t>
  </si>
  <si>
    <t xml:space="preserve">3.0   Funding:            </t>
  </si>
  <si>
    <t>2.3   Check Special Hazard Materials:</t>
  </si>
  <si>
    <r>
      <t xml:space="preserve">Notice:     Research Projects require </t>
    </r>
    <r>
      <rPr>
        <b/>
        <i/>
        <sz val="11"/>
        <color indexed="10"/>
        <rFont val="Arial"/>
        <family val="2"/>
      </rPr>
      <t>OSRA</t>
    </r>
    <r>
      <rPr>
        <b/>
        <i/>
        <sz val="10"/>
        <color indexed="10"/>
        <rFont val="Arial"/>
        <family val="2"/>
      </rPr>
      <t xml:space="preserve"> approval</t>
    </r>
  </si>
  <si>
    <t>T</t>
  </si>
  <si>
    <t>For questions on form contact:</t>
  </si>
  <si>
    <r>
      <rPr>
        <b/>
        <sz val="12"/>
        <color indexed="56"/>
        <rFont val="Arial"/>
        <family val="2"/>
      </rPr>
      <t>E&amp;G FUNDED PROJECTS:</t>
    </r>
    <r>
      <rPr>
        <sz val="11"/>
        <rFont val="Arial"/>
        <family val="2"/>
      </rPr>
      <t xml:space="preserve">
1. A</t>
    </r>
    <r>
      <rPr>
        <b/>
        <sz val="11"/>
        <rFont val="Arial"/>
        <family val="2"/>
      </rPr>
      <t xml:space="preserve"> budget transfer</t>
    </r>
    <r>
      <rPr>
        <sz val="11"/>
        <rFont val="Arial"/>
        <family val="2"/>
      </rPr>
      <t xml:space="preserve"> shall be processed through PeopleSoft by the User for the amount of the proposal plus a</t>
    </r>
    <r>
      <rPr>
        <u val="single"/>
        <sz val="11"/>
        <rFont val="Arial"/>
        <family val="2"/>
      </rPr>
      <t xml:space="preserve"> </t>
    </r>
    <r>
      <rPr>
        <b/>
        <u val="single"/>
        <sz val="11"/>
        <rFont val="Arial"/>
        <family val="2"/>
      </rPr>
      <t>5% Construction Services Reimbursement (CSR)</t>
    </r>
    <r>
      <rPr>
        <b/>
        <sz val="11"/>
        <rFont val="Arial"/>
        <family val="2"/>
      </rPr>
      <t xml:space="preserve">. </t>
    </r>
    <r>
      <rPr>
        <sz val="11"/>
        <rFont val="Arial"/>
        <family val="2"/>
      </rPr>
      <t xml:space="preserve">
2.  Funds are to be transferred to Dept. ID 110940100.  
3.  User shall requests Anneyra Espinosa Ext.7-1138 to </t>
    </r>
    <r>
      <rPr>
        <b/>
        <sz val="11"/>
        <rFont val="Arial"/>
        <family val="2"/>
      </rPr>
      <t>Post the budget transfer journal</t>
    </r>
    <r>
      <rPr>
        <sz val="11"/>
        <rFont val="Arial"/>
        <family val="2"/>
      </rPr>
      <t>.  
4.  E&amp;G funded projects follow University rules - Projects initiated before June 30th, MUST BE COMPLETED AND PAID to the contractor/architect by August 29th of the same year.  If the project cannot be completed and paid by this deadline, the project should not be funded until July 1st.  
5.  Projects funded July 1st will have a 13 month life span until August 29th of the following year.</t>
    </r>
  </si>
  <si>
    <r>
      <rPr>
        <b/>
        <sz val="12"/>
        <color indexed="56"/>
        <rFont val="Arial"/>
        <family val="2"/>
      </rPr>
      <t>E&amp;G CARRY FORWARD FUNDED PROJECTS:</t>
    </r>
    <r>
      <rPr>
        <sz val="11"/>
        <rFont val="Arial"/>
        <family val="2"/>
      </rPr>
      <t xml:space="preserve">
1. A </t>
    </r>
    <r>
      <rPr>
        <b/>
        <sz val="11"/>
        <rFont val="Arial"/>
        <family val="2"/>
      </rPr>
      <t xml:space="preserve">budget transfer </t>
    </r>
    <r>
      <rPr>
        <sz val="11"/>
        <rFont val="Arial"/>
        <family val="2"/>
      </rPr>
      <t xml:space="preserve">shall be processed through PeopleSoft by the User for the amount of the proposal plus a </t>
    </r>
    <r>
      <rPr>
        <b/>
        <u val="single"/>
        <sz val="11"/>
        <rFont val="Arial"/>
        <family val="2"/>
      </rPr>
      <t>5% Construction Services Reimbursement (CSR)</t>
    </r>
    <r>
      <rPr>
        <sz val="11"/>
        <rFont val="Arial"/>
        <family val="2"/>
      </rPr>
      <t xml:space="preserve">. 
2.  Funds are to be transferred to Dept. ID 110940199.  
3.  User shall requests Anneyra Espinosa Ext.7-1138 to </t>
    </r>
    <r>
      <rPr>
        <b/>
        <sz val="11"/>
        <rFont val="Arial"/>
        <family val="2"/>
      </rPr>
      <t xml:space="preserve">Post the budget transfer journal.  </t>
    </r>
    <r>
      <rPr>
        <sz val="11"/>
        <rFont val="Arial"/>
        <family val="2"/>
      </rPr>
      <t xml:space="preserve">
4.  E&amp;G Carry Forward funded projects follow University rules and </t>
    </r>
    <r>
      <rPr>
        <b/>
        <sz val="11"/>
        <rFont val="Arial"/>
        <family val="2"/>
      </rPr>
      <t>MUST BE COMPLETED AND PAID</t>
    </r>
    <r>
      <rPr>
        <sz val="11"/>
        <rFont val="Arial"/>
        <family val="2"/>
      </rPr>
      <t xml:space="preserve"> before June 30th. </t>
    </r>
  </si>
  <si>
    <r>
      <rPr>
        <b/>
        <sz val="12"/>
        <color indexed="56"/>
        <rFont val="Arial"/>
        <family val="2"/>
      </rPr>
      <t>AUXILIARY FUNDED PROJECTS:</t>
    </r>
    <r>
      <rPr>
        <sz val="11"/>
        <rFont val="Arial"/>
        <family val="2"/>
      </rPr>
      <t xml:space="preserve">
1. An ID Transfer shall be completed by the User for the amount of the proposal plus a </t>
    </r>
    <r>
      <rPr>
        <b/>
        <u val="single"/>
        <sz val="11"/>
        <rFont val="Arial"/>
        <family val="2"/>
      </rPr>
      <t>5% Construction Services Reimbursement (CSR)</t>
    </r>
    <r>
      <rPr>
        <sz val="11"/>
        <rFont val="Arial"/>
        <family val="2"/>
      </rPr>
      <t>. 
2.  ID Transfer shall be made to Dept. ID 110900605..  
3.  Original ID Transfer and a copy of the signed proposal shall be sent to the PM or issued to Cary Monteagudo at CSC 217 (Ext 7-4048 / cmontea@fiu.edu). 
NOTE:  User must procure budget authority from Claudia Paz at Ext. 7-0055.</t>
    </r>
  </si>
  <si>
    <r>
      <rPr>
        <b/>
        <sz val="12"/>
        <color indexed="56"/>
        <rFont val="Arial"/>
        <family val="2"/>
      </rPr>
      <t>CONTRACTS AND GRANTS FUNDED PROJECTS:</t>
    </r>
    <r>
      <rPr>
        <sz val="11"/>
        <rFont val="Arial"/>
        <family val="2"/>
      </rPr>
      <t xml:space="preserve">
1. An ID Transfer shall be completed by the User for the amount of the proposal plus a </t>
    </r>
    <r>
      <rPr>
        <b/>
        <u val="single"/>
        <sz val="11"/>
        <rFont val="Arial"/>
        <family val="2"/>
      </rPr>
      <t>5% Construction Services Reimbursement (CSR)</t>
    </r>
    <r>
      <rPr>
        <sz val="11"/>
        <rFont val="Arial"/>
        <family val="2"/>
      </rPr>
      <t xml:space="preserve">. 
2.  Benefitting Dept ID will be determined upon receipt by Facilities Management.  
3.  Original ID Transfer and a copy of the signed proposal shall be sent to the PM or issued to Cary Monteagudo at CSC 217 (Ext 7-4048 / cmontea@fiu.edu). 
</t>
    </r>
  </si>
  <si>
    <t>FIU MPRF 2009.1028 jar</t>
  </si>
  <si>
    <t>Construction Services Reimbursement (CSR)</t>
  </si>
  <si>
    <t>REV 2009.1028 JR</t>
  </si>
  <si>
    <t>39 CHHS</t>
  </si>
  <si>
    <t>CNHS</t>
  </si>
  <si>
    <t>29 CNHS COLLEGE OF NURSING &amp; HEALTH SCIENCE</t>
  </si>
  <si>
    <t>43 SCC</t>
  </si>
  <si>
    <t>SCC</t>
  </si>
  <si>
    <t>43 SCC SCIENCE CLASSROOM COMPLEX</t>
  </si>
  <si>
    <t>PG5</t>
  </si>
  <si>
    <t>PG 5 PARKING GARAGE 5</t>
  </si>
  <si>
    <t xml:space="preserve">MMC SITE </t>
  </si>
  <si>
    <t>MMC MODESTO MAIDIQUE CAMPUS</t>
  </si>
  <si>
    <t>SCROLL DOWN TO SELECT (REV 2009 1216)</t>
  </si>
  <si>
    <t>FIU MPRF 2009.1216 jar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</si>
</sst>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mmm\ d\,\ yyyy"/>
    <numFmt numFmtId="167" formatCode="mmm\,\ yyyy"/>
    <numFmt numFmtId="168" formatCode="mmmm\,\ yyyy"/>
    <numFmt numFmtId="169" formatCode="00\ 0000"/>
    <numFmt numFmtId="170" formatCode="\B\T\ 000"/>
    <numFmt numFmtId="171" formatCode="000000"/>
    <numFmt numFmtId="172" formatCode="\P\O#\ 000000"/>
    <numFmt numFmtId="173" formatCode="mmm/d/yyyy"/>
    <numFmt numFmtId="174" formatCode="mmm\ d\,\ yyyy"/>
    <numFmt numFmtId="175" formatCode="000.000.0000"/>
    <numFmt numFmtId="176" formatCode="00\ 000\ 000"/>
    <numFmt numFmtId="177" formatCode="0\ 0000"/>
    <numFmt numFmtId="178" formatCode="0.0"/>
    <numFmt numFmtId="179" formatCode="_(&quot;$&quot;* #,##0.0_);_(&quot;$&quot;* \(#,##0.0\);_(&quot;$&quot;* &quot;-&quot;??_);_(@_)"/>
    <numFmt numFmtId="180" formatCode="_(&quot;$&quot;* #,##0_);_(&quot;$&quot;* \(#,##0\);_(&quot;$&quot;* &quot;-&quot;??_);_(@_)"/>
    <numFmt numFmtId="181" formatCode="_(* #,##0.0_);_(* \(#,##0.0\);_(* &quot;-&quot;??_);_(@_)"/>
    <numFmt numFmtId="182" formatCode="_(* #,##0_);_(* \(#,##0\);_(* &quot;-&quot;??_);_(@_)"/>
    <numFmt numFmtId="183" formatCode="&quot;Yes&quot;;&quot;Yes&quot;;&quot;No&quot;"/>
    <numFmt numFmtId="184" formatCode="&quot;True&quot;;&quot;True&quot;;&quot;False&quot;"/>
    <numFmt numFmtId="185" formatCode="&quot;On&quot;;&quot;On&quot;;&quot;Off&quot;"/>
    <numFmt numFmtId="186" formatCode="\30\5.\3\4\8.0000"/>
    <numFmt numFmtId="187" formatCode="\30\5.000.0000"/>
    <numFmt numFmtId="188" formatCode="&quot;$&quot;#,##0.0_);[Red]\(&quot;$&quot;#,##0.0\)"/>
    <numFmt numFmtId="189" formatCode="0\-0000"/>
    <numFmt numFmtId="190" formatCode="0000"/>
    <numFmt numFmtId="191" formatCode="[$-409]dddd\,\ mmmm\ dd\,\ yyyy"/>
    <numFmt numFmtId="192" formatCode="[$-409]mmmm\ d\,\ yyyy;@"/>
    <numFmt numFmtId="193" formatCode="000"/>
    <numFmt numFmtId="194" formatCode="[$-F800]dddd\,\ mmmm\ dd\,\ yyyy"/>
    <numFmt numFmtId="195" formatCode="00000"/>
    <numFmt numFmtId="196" formatCode="[$€-2]\ #,##0.00_);[Red]\([$€-2]\ #,##0.00\)"/>
  </numFmts>
  <fonts count="137">
    <font>
      <sz val="10"/>
      <name val="Arial"/>
      <family val="0"/>
    </font>
    <font>
      <sz val="10"/>
      <name val="Tahoma"/>
      <family val="2"/>
    </font>
    <font>
      <b/>
      <sz val="10"/>
      <name val="Tahoma"/>
      <family val="2"/>
    </font>
    <font>
      <b/>
      <sz val="10"/>
      <name val="Arial"/>
      <family val="2"/>
    </font>
    <font>
      <b/>
      <sz val="10"/>
      <color indexed="18"/>
      <name val="Arial"/>
      <family val="2"/>
    </font>
    <font>
      <sz val="9"/>
      <name val="Arial"/>
      <family val="2"/>
    </font>
    <font>
      <sz val="8"/>
      <name val="Tahoma"/>
      <family val="2"/>
    </font>
    <font>
      <b/>
      <sz val="8"/>
      <name val="Tahoma"/>
      <family val="2"/>
    </font>
    <font>
      <sz val="8"/>
      <color indexed="10"/>
      <name val="Tahoma"/>
      <family val="2"/>
    </font>
    <font>
      <u val="single"/>
      <sz val="10"/>
      <color indexed="12"/>
      <name val="Arial"/>
      <family val="2"/>
    </font>
    <font>
      <u val="single"/>
      <sz val="10"/>
      <color indexed="36"/>
      <name val="Arial"/>
      <family val="2"/>
    </font>
    <font>
      <sz val="10"/>
      <color indexed="18"/>
      <name val="Arial"/>
      <family val="2"/>
    </font>
    <font>
      <b/>
      <sz val="8"/>
      <color indexed="10"/>
      <name val="Tahoma"/>
      <family val="2"/>
    </font>
    <font>
      <sz val="9"/>
      <name val="Tahoma"/>
      <family val="2"/>
    </font>
    <font>
      <b/>
      <sz val="9"/>
      <name val="Arial"/>
      <family val="2"/>
    </font>
    <font>
      <b/>
      <u val="single"/>
      <sz val="10"/>
      <color indexed="18"/>
      <name val="Tahoma"/>
      <family val="2"/>
    </font>
    <font>
      <sz val="18"/>
      <name val="AvantGarde Bk BT"/>
      <family val="2"/>
    </font>
    <font>
      <sz val="16"/>
      <name val="AvantGarde Bk BT"/>
      <family val="2"/>
    </font>
    <font>
      <sz val="8"/>
      <name val="Arial Narrow"/>
      <family val="2"/>
    </font>
    <font>
      <b/>
      <u val="single"/>
      <sz val="8"/>
      <color indexed="10"/>
      <name val="Tahoma"/>
      <family val="2"/>
    </font>
    <font>
      <b/>
      <sz val="16"/>
      <color indexed="18"/>
      <name val="AvantGarde Bk BT"/>
      <family val="2"/>
    </font>
    <font>
      <b/>
      <sz val="16"/>
      <name val="AvantGarde Bk BT"/>
      <family val="2"/>
    </font>
    <font>
      <sz val="14"/>
      <name val="AvantGarde Bk BT"/>
      <family val="2"/>
    </font>
    <font>
      <i/>
      <sz val="9"/>
      <name val="Arial"/>
      <family val="2"/>
    </font>
    <font>
      <b/>
      <i/>
      <sz val="9"/>
      <color indexed="10"/>
      <name val="Arial"/>
      <family val="2"/>
    </font>
    <font>
      <sz val="10"/>
      <color indexed="12"/>
      <name val="Arial"/>
      <family val="2"/>
    </font>
    <font>
      <b/>
      <i/>
      <sz val="14"/>
      <color indexed="62"/>
      <name val="Times New Roman"/>
      <family val="1"/>
    </font>
    <font>
      <b/>
      <sz val="10"/>
      <name val="Arial Narrow"/>
      <family val="2"/>
    </font>
    <font>
      <i/>
      <sz val="10"/>
      <name val="Arial"/>
      <family val="2"/>
    </font>
    <font>
      <sz val="10"/>
      <color indexed="18"/>
      <name val="Arial Narrow"/>
      <family val="2"/>
    </font>
    <font>
      <b/>
      <i/>
      <sz val="10"/>
      <name val="Arial"/>
      <family val="2"/>
    </font>
    <font>
      <b/>
      <sz val="10"/>
      <color indexed="56"/>
      <name val="Arial"/>
      <family val="2"/>
    </font>
    <font>
      <sz val="10"/>
      <name val="Times New Roman"/>
      <family val="1"/>
    </font>
    <font>
      <i/>
      <sz val="20"/>
      <name val="Times New Roman"/>
      <family val="1"/>
    </font>
    <font>
      <b/>
      <i/>
      <u val="single"/>
      <sz val="10"/>
      <name val="Arial"/>
      <family val="2"/>
    </font>
    <font>
      <b/>
      <sz val="8"/>
      <name val="Arial"/>
      <family val="2"/>
    </font>
    <font>
      <i/>
      <sz val="9"/>
      <name val="Arial Narrow"/>
      <family val="2"/>
    </font>
    <font>
      <b/>
      <sz val="12"/>
      <color indexed="18"/>
      <name val="AvantGarde Bk BT"/>
      <family val="2"/>
    </font>
    <font>
      <b/>
      <sz val="8"/>
      <name val="AvantGarde Bk BT"/>
      <family val="2"/>
    </font>
    <font>
      <b/>
      <sz val="11"/>
      <name val="Arial"/>
      <family val="2"/>
    </font>
    <font>
      <i/>
      <sz val="10"/>
      <name val="Times New Roman"/>
      <family val="1"/>
    </font>
    <font>
      <sz val="9"/>
      <name val="AvantGarde Bk BT"/>
      <family val="2"/>
    </font>
    <font>
      <sz val="10"/>
      <name val="Arial Narrow"/>
      <family val="2"/>
    </font>
    <font>
      <b/>
      <sz val="8"/>
      <name val="Arial Narrow"/>
      <family val="2"/>
    </font>
    <font>
      <b/>
      <sz val="10"/>
      <color indexed="18"/>
      <name val="Arial Narrow"/>
      <family val="2"/>
    </font>
    <font>
      <sz val="9"/>
      <name val="Arial Narrow"/>
      <family val="2"/>
    </font>
    <font>
      <b/>
      <sz val="14"/>
      <color indexed="18"/>
      <name val="AvantGarde Bk BT"/>
      <family val="2"/>
    </font>
    <font>
      <sz val="12"/>
      <name val="AvantGarde Bk BT"/>
      <family val="2"/>
    </font>
    <font>
      <b/>
      <sz val="12"/>
      <name val="AvantGarde Bk BT"/>
      <family val="2"/>
    </font>
    <font>
      <sz val="18"/>
      <name val="Arial"/>
      <family val="2"/>
    </font>
    <font>
      <sz val="12"/>
      <color indexed="62"/>
      <name val="Arial"/>
      <family val="2"/>
    </font>
    <font>
      <sz val="11"/>
      <name val="Times New Roman"/>
      <family val="1"/>
    </font>
    <font>
      <u val="single"/>
      <sz val="11"/>
      <color indexed="12"/>
      <name val="Arial Narrow"/>
      <family val="2"/>
    </font>
    <font>
      <i/>
      <sz val="8"/>
      <name val="Arial"/>
      <family val="2"/>
    </font>
    <font>
      <b/>
      <sz val="12"/>
      <color indexed="62"/>
      <name val="Arial"/>
      <family val="2"/>
    </font>
    <font>
      <b/>
      <sz val="10"/>
      <color indexed="56"/>
      <name val="Arial Narrow"/>
      <family val="2"/>
    </font>
    <font>
      <i/>
      <sz val="10"/>
      <name val="Arial Narrow"/>
      <family val="2"/>
    </font>
    <font>
      <sz val="9"/>
      <color indexed="18"/>
      <name val="Arial Narrow"/>
      <family val="2"/>
    </font>
    <font>
      <sz val="11"/>
      <name val="AvantGarde Bk BT"/>
      <family val="2"/>
    </font>
    <font>
      <sz val="8"/>
      <color indexed="18"/>
      <name val="Arial Narrow"/>
      <family val="2"/>
    </font>
    <font>
      <b/>
      <sz val="12"/>
      <name val="Arial Narrow"/>
      <family val="2"/>
    </font>
    <font>
      <b/>
      <sz val="9"/>
      <color indexed="18"/>
      <name val="Arial Narrow"/>
      <family val="2"/>
    </font>
    <font>
      <sz val="11"/>
      <name val="Tahoma"/>
      <family val="2"/>
    </font>
    <font>
      <i/>
      <sz val="9"/>
      <color indexed="56"/>
      <name val="Arial"/>
      <family val="2"/>
    </font>
    <font>
      <i/>
      <sz val="8"/>
      <name val="Arial Narrow"/>
      <family val="2"/>
    </font>
    <font>
      <b/>
      <i/>
      <sz val="11"/>
      <color indexed="18"/>
      <name val="Arial"/>
      <family val="2"/>
    </font>
    <font>
      <b/>
      <i/>
      <u val="single"/>
      <sz val="11"/>
      <color indexed="18"/>
      <name val="Arial"/>
      <family val="2"/>
    </font>
    <font>
      <sz val="11"/>
      <name val="Arial"/>
      <family val="2"/>
    </font>
    <font>
      <sz val="11"/>
      <color indexed="18"/>
      <name val="Arial"/>
      <family val="2"/>
    </font>
    <font>
      <i/>
      <u val="single"/>
      <sz val="11"/>
      <name val="Arial"/>
      <family val="2"/>
    </font>
    <font>
      <b/>
      <u val="single"/>
      <sz val="11"/>
      <name val="Arial"/>
      <family val="2"/>
    </font>
    <font>
      <b/>
      <sz val="11"/>
      <color indexed="18"/>
      <name val="Arial"/>
      <family val="2"/>
    </font>
    <font>
      <b/>
      <sz val="14"/>
      <color indexed="10"/>
      <name val="Arial"/>
      <family val="2"/>
    </font>
    <font>
      <b/>
      <sz val="10"/>
      <color indexed="18"/>
      <name val="Tahoma"/>
      <family val="2"/>
    </font>
    <font>
      <b/>
      <sz val="12"/>
      <color indexed="56"/>
      <name val="Arial"/>
      <family val="2"/>
    </font>
    <font>
      <sz val="8"/>
      <name val="Arial"/>
      <family val="2"/>
    </font>
    <font>
      <b/>
      <i/>
      <sz val="10"/>
      <color indexed="10"/>
      <name val="Arial"/>
      <family val="2"/>
    </font>
    <font>
      <b/>
      <i/>
      <sz val="11"/>
      <color indexed="10"/>
      <name val="Arial"/>
      <family val="2"/>
    </font>
    <font>
      <i/>
      <sz val="9"/>
      <color indexed="10"/>
      <name val="Arial Narrow"/>
      <family val="2"/>
    </font>
    <font>
      <b/>
      <i/>
      <sz val="9"/>
      <color indexed="10"/>
      <name val="Arial Narrow"/>
      <family val="2"/>
    </font>
    <font>
      <b/>
      <i/>
      <u val="single"/>
      <sz val="9"/>
      <color indexed="10"/>
      <name val="Arial Narrow"/>
      <family val="2"/>
    </font>
    <font>
      <u val="single"/>
      <sz val="1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2"/>
      <color indexed="18"/>
      <name val="Arial"/>
      <family val="2"/>
    </font>
    <font>
      <b/>
      <sz val="16"/>
      <color indexed="56"/>
      <name val="AvantGarde Bk BT"/>
      <family val="2"/>
    </font>
    <font>
      <sz val="16"/>
      <color indexed="56"/>
      <name val="AvantGarde Bk BT"/>
      <family val="2"/>
    </font>
    <font>
      <i/>
      <sz val="10"/>
      <color indexed="56"/>
      <name val="Arial"/>
      <family val="2"/>
    </font>
    <font>
      <sz val="20"/>
      <color indexed="18"/>
      <name val="Arial"/>
      <family val="2"/>
    </font>
    <font>
      <sz val="10"/>
      <color indexed="10"/>
      <name val="Arial"/>
      <family val="2"/>
    </font>
    <font>
      <sz val="12"/>
      <color indexed="18"/>
      <name val="Arial"/>
      <family val="2"/>
    </font>
    <font>
      <u val="single"/>
      <sz val="10"/>
      <color indexed="1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0"/>
      <color rgb="FF003399"/>
      <name val="Arial"/>
      <family val="2"/>
    </font>
    <font>
      <b/>
      <sz val="12"/>
      <color rgb="FF003399"/>
      <name val="Arial"/>
      <family val="2"/>
    </font>
    <font>
      <b/>
      <sz val="16"/>
      <color rgb="FF002060"/>
      <name val="AvantGarde Bk BT"/>
      <family val="2"/>
    </font>
    <font>
      <sz val="16"/>
      <color rgb="FF002060"/>
      <name val="AvantGarde Bk BT"/>
      <family val="2"/>
    </font>
    <font>
      <i/>
      <sz val="10"/>
      <color rgb="FF002060"/>
      <name val="Arial"/>
      <family val="2"/>
    </font>
    <font>
      <sz val="20"/>
      <color rgb="FF003399"/>
      <name val="Arial"/>
      <family val="2"/>
    </font>
    <font>
      <b/>
      <i/>
      <sz val="10"/>
      <color rgb="FFFF0000"/>
      <name val="Arial"/>
      <family val="2"/>
    </font>
    <font>
      <sz val="10"/>
      <color rgb="FFFF0000"/>
      <name val="Arial"/>
      <family val="2"/>
    </font>
    <font>
      <sz val="12"/>
      <color rgb="FF003399"/>
      <name val="Arial"/>
      <family val="2"/>
    </font>
    <font>
      <b/>
      <sz val="10"/>
      <color rgb="FF002060"/>
      <name val="Arial"/>
      <family val="2"/>
    </font>
    <font>
      <u val="single"/>
      <sz val="10"/>
      <color rgb="FF003399"/>
      <name val="Arial"/>
      <family val="2"/>
    </font>
    <font>
      <b/>
      <sz val="10"/>
      <color rgb="FF003399"/>
      <name val="Arial Narrow"/>
      <family val="2"/>
    </font>
    <font>
      <i/>
      <sz val="9"/>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13"/>
        <bgColor indexed="64"/>
      </patternFill>
    </fill>
    <fill>
      <patternFill patternType="solid">
        <fgColor theme="6"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color indexed="63"/>
      </right>
      <top style="thin"/>
      <bottom style="thin"/>
    </border>
    <border>
      <left style="thin"/>
      <right style="thin"/>
      <top style="thin"/>
      <bottom style="thin"/>
    </border>
    <border>
      <left style="dotted"/>
      <right style="dotted"/>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0" borderId="0" applyNumberFormat="0" applyFill="0" applyBorder="0" applyAlignment="0" applyProtection="0"/>
    <xf numFmtId="0" fontId="10" fillId="0" borderId="0" applyNumberFormat="0" applyFill="0" applyBorder="0" applyAlignment="0" applyProtection="0"/>
    <xf numFmtId="0" fontId="113" fillId="29" borderId="0" applyNumberFormat="0" applyBorder="0" applyAlignment="0" applyProtection="0"/>
    <xf numFmtId="0" fontId="114" fillId="0" borderId="3" applyNumberFormat="0" applyFill="0" applyAlignment="0" applyProtection="0"/>
    <xf numFmtId="0" fontId="115" fillId="0" borderId="4" applyNumberFormat="0" applyFill="0" applyAlignment="0" applyProtection="0"/>
    <xf numFmtId="0" fontId="116" fillId="0" borderId="5" applyNumberFormat="0" applyFill="0" applyAlignment="0" applyProtection="0"/>
    <xf numFmtId="0" fontId="116" fillId="0" borderId="0" applyNumberFormat="0" applyFill="0" applyBorder="0" applyAlignment="0" applyProtection="0"/>
    <xf numFmtId="0" fontId="9" fillId="0" borderId="0" applyNumberFormat="0" applyFill="0" applyBorder="0" applyAlignment="0" applyProtection="0"/>
    <xf numFmtId="0" fontId="117" fillId="30" borderId="1" applyNumberFormat="0" applyAlignment="0" applyProtection="0"/>
    <xf numFmtId="0" fontId="118" fillId="0" borderId="6" applyNumberFormat="0" applyFill="0" applyAlignment="0" applyProtection="0"/>
    <xf numFmtId="0" fontId="119" fillId="31" borderId="0" applyNumberFormat="0" applyBorder="0" applyAlignment="0" applyProtection="0"/>
    <xf numFmtId="0" fontId="51" fillId="0" borderId="0">
      <alignment/>
      <protection/>
    </xf>
    <xf numFmtId="0" fontId="0" fillId="32" borderId="7" applyNumberFormat="0" applyFont="0" applyAlignment="0" applyProtection="0"/>
    <xf numFmtId="0" fontId="120" fillId="27" borderId="8" applyNumberFormat="0" applyAlignment="0" applyProtection="0"/>
    <xf numFmtId="9" fontId="0" fillId="0" borderId="0" applyFont="0" applyFill="0" applyBorder="0" applyAlignment="0" applyProtection="0"/>
    <xf numFmtId="0" fontId="121" fillId="0" borderId="0" applyNumberFormat="0" applyFill="0" applyBorder="0" applyAlignment="0" applyProtection="0"/>
    <xf numFmtId="0" fontId="122" fillId="0" borderId="9" applyNumberFormat="0" applyFill="0" applyAlignment="0" applyProtection="0"/>
    <xf numFmtId="0" fontId="123" fillId="0" borderId="0" applyNumberFormat="0" applyFill="0" applyBorder="0" applyAlignment="0" applyProtection="0"/>
  </cellStyleXfs>
  <cellXfs count="299">
    <xf numFmtId="0" fontId="0" fillId="0" borderId="0" xfId="0" applyAlignment="1">
      <alignment/>
    </xf>
    <xf numFmtId="0" fontId="2" fillId="0" borderId="10" xfId="0" applyFont="1" applyBorder="1" applyAlignment="1">
      <alignment/>
    </xf>
    <xf numFmtId="0" fontId="0" fillId="0" borderId="0" xfId="0" applyAlignment="1">
      <alignment horizontal="right"/>
    </xf>
    <xf numFmtId="0" fontId="0" fillId="0" borderId="10" xfId="0" applyBorder="1" applyAlignment="1">
      <alignment/>
    </xf>
    <xf numFmtId="0" fontId="13" fillId="0" borderId="0" xfId="0" applyFont="1" applyAlignment="1">
      <alignment horizontal="right"/>
    </xf>
    <xf numFmtId="0" fontId="0" fillId="0" borderId="0" xfId="0" applyFill="1" applyAlignment="1">
      <alignment/>
    </xf>
    <xf numFmtId="0" fontId="18" fillId="0" borderId="0" xfId="0" applyFont="1" applyAlignment="1">
      <alignment/>
    </xf>
    <xf numFmtId="0" fontId="17" fillId="0" borderId="0" xfId="0" applyFont="1" applyAlignment="1">
      <alignment/>
    </xf>
    <xf numFmtId="0" fontId="0" fillId="0" borderId="11" xfId="0" applyBorder="1" applyAlignment="1">
      <alignment/>
    </xf>
    <xf numFmtId="0" fontId="0" fillId="0" borderId="0" xfId="0" applyBorder="1" applyAlignment="1">
      <alignment/>
    </xf>
    <xf numFmtId="0" fontId="24" fillId="0" borderId="0" xfId="0" applyFont="1" applyAlignment="1">
      <alignment horizontal="right" vertical="top"/>
    </xf>
    <xf numFmtId="166" fontId="4" fillId="0" borderId="0" xfId="0" applyNumberFormat="1" applyFont="1" applyBorder="1" applyAlignment="1" applyProtection="1">
      <alignment horizontal="center" wrapText="1"/>
      <protection locked="0"/>
    </xf>
    <xf numFmtId="0" fontId="0" fillId="0" borderId="0" xfId="0" applyAlignment="1">
      <alignment horizontal="right" vertical="top"/>
    </xf>
    <xf numFmtId="0" fontId="0" fillId="0" borderId="0" xfId="0" applyAlignment="1">
      <alignment vertical="top" wrapText="1"/>
    </xf>
    <xf numFmtId="0" fontId="26" fillId="0" borderId="0" xfId="0" applyFont="1" applyAlignment="1">
      <alignment vertical="top" wrapText="1"/>
    </xf>
    <xf numFmtId="0" fontId="0" fillId="0" borderId="0" xfId="0" applyFill="1" applyAlignment="1">
      <alignment horizontal="right" vertical="top"/>
    </xf>
    <xf numFmtId="177" fontId="25" fillId="0" borderId="0" xfId="53" applyNumberFormat="1" applyFont="1" applyFill="1" applyBorder="1" applyAlignment="1" applyProtection="1">
      <alignment horizontal="left" vertical="top" shrinkToFit="1"/>
      <protection locked="0"/>
    </xf>
    <xf numFmtId="0" fontId="0" fillId="0" borderId="0" xfId="0" applyFont="1" applyFill="1" applyAlignment="1">
      <alignment/>
    </xf>
    <xf numFmtId="0" fontId="0" fillId="0" borderId="0" xfId="0" applyFont="1" applyAlignment="1">
      <alignment vertical="top"/>
    </xf>
    <xf numFmtId="0" fontId="30" fillId="0" borderId="0" xfId="0" applyFont="1" applyAlignment="1">
      <alignment/>
    </xf>
    <xf numFmtId="0" fontId="0" fillId="0" borderId="0" xfId="0" applyFont="1" applyAlignment="1">
      <alignment/>
    </xf>
    <xf numFmtId="6" fontId="34" fillId="33" borderId="0" xfId="0" applyNumberFormat="1" applyFont="1" applyFill="1" applyAlignment="1">
      <alignment wrapText="1"/>
    </xf>
    <xf numFmtId="0" fontId="0" fillId="0" borderId="0" xfId="0" applyFont="1" applyAlignment="1">
      <alignment vertical="center"/>
    </xf>
    <xf numFmtId="0" fontId="5" fillId="0" borderId="0" xfId="0" applyFont="1" applyAlignment="1">
      <alignment horizontal="right"/>
    </xf>
    <xf numFmtId="0" fontId="0" fillId="0" borderId="0" xfId="0" applyFont="1" applyAlignment="1">
      <alignment horizontal="right"/>
    </xf>
    <xf numFmtId="0" fontId="0" fillId="0" borderId="0" xfId="0" applyAlignment="1">
      <alignment horizontal="right" vertical="top"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5" fillId="0" borderId="0" xfId="0" applyFont="1" applyAlignment="1">
      <alignment/>
    </xf>
    <xf numFmtId="0" fontId="38" fillId="0" borderId="0" xfId="0" applyFont="1" applyAlignment="1">
      <alignment/>
    </xf>
    <xf numFmtId="0" fontId="0" fillId="0" borderId="0" xfId="0" applyFont="1" applyAlignment="1">
      <alignment horizontal="left"/>
    </xf>
    <xf numFmtId="0" fontId="0" fillId="0" borderId="0" xfId="0" applyFont="1" applyAlignment="1">
      <alignment horizontal="left" vertical="top"/>
    </xf>
    <xf numFmtId="0" fontId="36" fillId="0" borderId="0" xfId="0" applyFont="1" applyAlignment="1">
      <alignment horizontal="left" vertical="top" wrapText="1"/>
    </xf>
    <xf numFmtId="164" fontId="30" fillId="33" borderId="0" xfId="60" applyNumberFormat="1" applyFont="1" applyFill="1" applyAlignment="1">
      <alignment horizontal="center" wrapText="1"/>
    </xf>
    <xf numFmtId="0" fontId="27" fillId="34" borderId="0" xfId="0" applyFont="1" applyFill="1" applyBorder="1" applyAlignment="1" applyProtection="1">
      <alignment horizontal="left" shrinkToFit="1"/>
      <protection locked="0"/>
    </xf>
    <xf numFmtId="177" fontId="0" fillId="34" borderId="0" xfId="53" applyNumberFormat="1" applyFont="1" applyFill="1" applyBorder="1" applyAlignment="1" applyProtection="1">
      <alignment horizontal="left" vertical="top" shrinkToFit="1"/>
      <protection locked="0"/>
    </xf>
    <xf numFmtId="0" fontId="30" fillId="34" borderId="15" xfId="0" applyFont="1" applyFill="1" applyBorder="1" applyAlignment="1">
      <alignment vertical="top"/>
    </xf>
    <xf numFmtId="0" fontId="0" fillId="34" borderId="15" xfId="0" applyFill="1" applyBorder="1" applyAlignment="1">
      <alignment/>
    </xf>
    <xf numFmtId="0" fontId="13" fillId="34" borderId="15" xfId="0" applyFont="1" applyFill="1" applyBorder="1" applyAlignment="1">
      <alignment horizontal="right"/>
    </xf>
    <xf numFmtId="0" fontId="0" fillId="0" borderId="13" xfId="0" applyBorder="1" applyAlignment="1">
      <alignment horizontal="center"/>
    </xf>
    <xf numFmtId="0" fontId="0" fillId="0" borderId="12" xfId="0" applyBorder="1" applyAlignment="1">
      <alignment horizontal="center" vertical="center" wrapText="1"/>
    </xf>
    <xf numFmtId="0" fontId="0" fillId="0" borderId="13"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vertical="center" wrapText="1"/>
    </xf>
    <xf numFmtId="0" fontId="42" fillId="0" borderId="13"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horizontal="center"/>
    </xf>
    <xf numFmtId="0" fontId="43" fillId="0" borderId="0" xfId="0" applyFont="1" applyAlignment="1">
      <alignment horizontal="center"/>
    </xf>
    <xf numFmtId="0" fontId="0" fillId="0" borderId="0" xfId="0" applyAlignment="1">
      <alignment vertical="top"/>
    </xf>
    <xf numFmtId="177" fontId="25" fillId="0" borderId="0" xfId="53" applyNumberFormat="1" applyFont="1" applyFill="1" applyBorder="1" applyAlignment="1" applyProtection="1">
      <alignment horizontal="left" vertical="top" shrinkToFit="1"/>
      <protection/>
    </xf>
    <xf numFmtId="0" fontId="45" fillId="0" borderId="17" xfId="0" applyFont="1" applyBorder="1" applyAlignment="1" applyProtection="1">
      <alignment horizontal="center" vertical="center" wrapText="1"/>
      <protection/>
    </xf>
    <xf numFmtId="0" fontId="0" fillId="0" borderId="0" xfId="0" applyAlignment="1">
      <alignment vertical="top" textRotation="90"/>
    </xf>
    <xf numFmtId="0" fontId="0" fillId="0" borderId="11" xfId="0" applyBorder="1" applyAlignment="1" applyProtection="1">
      <alignment/>
      <protection/>
    </xf>
    <xf numFmtId="0" fontId="0" fillId="0" borderId="0" xfId="0" applyBorder="1" applyAlignment="1" applyProtection="1">
      <alignment/>
      <protection/>
    </xf>
    <xf numFmtId="0" fontId="17" fillId="0" borderId="0" xfId="0" applyFont="1" applyAlignment="1" applyProtection="1">
      <alignment/>
      <protection/>
    </xf>
    <xf numFmtId="0" fontId="0" fillId="0" borderId="0" xfId="0" applyAlignment="1" applyProtection="1">
      <alignment/>
      <protection/>
    </xf>
    <xf numFmtId="0" fontId="24" fillId="0" borderId="0" xfId="0" applyFont="1" applyAlignment="1" applyProtection="1">
      <alignment horizontal="right" vertical="top"/>
      <protection/>
    </xf>
    <xf numFmtId="0" fontId="23" fillId="0" borderId="0" xfId="0" applyFont="1" applyAlignment="1" applyProtection="1">
      <alignment/>
      <protection/>
    </xf>
    <xf numFmtId="0" fontId="4" fillId="0" borderId="0" xfId="0" applyFont="1" applyFill="1" applyAlignment="1" applyProtection="1">
      <alignment horizontal="left"/>
      <protection/>
    </xf>
    <xf numFmtId="0" fontId="28" fillId="0" borderId="0" xfId="0" applyFont="1" applyAlignment="1" applyProtection="1">
      <alignment horizontal="right"/>
      <protection/>
    </xf>
    <xf numFmtId="0" fontId="9" fillId="0" borderId="0" xfId="53" applyFill="1" applyAlignment="1" applyProtection="1">
      <alignment horizontal="left"/>
      <protection/>
    </xf>
    <xf numFmtId="175" fontId="4" fillId="0" borderId="0" xfId="0" applyNumberFormat="1" applyFont="1" applyFill="1" applyAlignment="1" applyProtection="1">
      <alignment horizontal="left"/>
      <protection/>
    </xf>
    <xf numFmtId="0" fontId="11" fillId="0" borderId="0" xfId="0" applyFont="1" applyFill="1" applyAlignment="1" applyProtection="1">
      <alignment horizontal="left" vertical="top" shrinkToFit="1"/>
      <protection/>
    </xf>
    <xf numFmtId="0" fontId="28" fillId="0" borderId="0" xfId="0" applyFont="1" applyAlignment="1" applyProtection="1">
      <alignment horizontal="right" vertical="top"/>
      <protection/>
    </xf>
    <xf numFmtId="0" fontId="28" fillId="0" borderId="0" xfId="0" applyFont="1" applyFill="1" applyAlignment="1" applyProtection="1">
      <alignment horizontal="left" vertical="top"/>
      <protection/>
    </xf>
    <xf numFmtId="0" fontId="0" fillId="0" borderId="0" xfId="0" applyFill="1" applyAlignment="1" applyProtection="1">
      <alignment/>
      <protection/>
    </xf>
    <xf numFmtId="0" fontId="0" fillId="0" borderId="0" xfId="0" applyFill="1" applyAlignment="1" applyProtection="1">
      <alignment horizontal="right" vertical="top"/>
      <protection/>
    </xf>
    <xf numFmtId="0" fontId="30" fillId="0" borderId="0" xfId="0" applyFont="1" applyAlignment="1" applyProtection="1">
      <alignment/>
      <protection/>
    </xf>
    <xf numFmtId="0" fontId="1" fillId="0" borderId="0" xfId="0" applyFont="1" applyFill="1" applyBorder="1" applyAlignment="1" applyProtection="1">
      <alignment horizontal="right"/>
      <protection/>
    </xf>
    <xf numFmtId="0" fontId="15"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0" borderId="0" xfId="0" applyFill="1" applyBorder="1" applyAlignment="1" applyProtection="1">
      <alignment/>
      <protection/>
    </xf>
    <xf numFmtId="0" fontId="30" fillId="34" borderId="15" xfId="0" applyFont="1" applyFill="1" applyBorder="1" applyAlignment="1" applyProtection="1">
      <alignment vertical="top"/>
      <protection/>
    </xf>
    <xf numFmtId="0" fontId="0" fillId="34" borderId="15" xfId="0" applyFill="1" applyBorder="1" applyAlignment="1" applyProtection="1">
      <alignment/>
      <protection/>
    </xf>
    <xf numFmtId="0" fontId="13" fillId="34" borderId="15" xfId="0" applyFont="1" applyFill="1" applyBorder="1" applyAlignment="1" applyProtection="1">
      <alignment horizontal="right"/>
      <protection/>
    </xf>
    <xf numFmtId="0" fontId="2" fillId="34" borderId="15" xfId="0" applyFont="1" applyFill="1" applyBorder="1" applyAlignment="1" applyProtection="1">
      <alignment/>
      <protection/>
    </xf>
    <xf numFmtId="0" fontId="2" fillId="0" borderId="10" xfId="0" applyFont="1" applyBorder="1" applyAlignment="1" applyProtection="1">
      <alignment/>
      <protection/>
    </xf>
    <xf numFmtId="166" fontId="4" fillId="0" borderId="0" xfId="0" applyNumberFormat="1" applyFont="1" applyBorder="1" applyAlignment="1" applyProtection="1">
      <alignment horizontal="center" wrapText="1"/>
      <protection/>
    </xf>
    <xf numFmtId="0" fontId="3" fillId="0" borderId="0" xfId="0" applyFont="1" applyAlignment="1" applyProtection="1">
      <alignment/>
      <protection/>
    </xf>
    <xf numFmtId="0" fontId="13" fillId="0" borderId="0" xfId="0" applyFont="1" applyAlignment="1" applyProtection="1">
      <alignment horizontal="left" vertical="top" wrapText="1"/>
      <protection/>
    </xf>
    <xf numFmtId="169" fontId="39" fillId="34" borderId="0" xfId="0" applyNumberFormat="1" applyFont="1" applyFill="1" applyBorder="1" applyAlignment="1" applyProtection="1">
      <alignment horizontal="left"/>
      <protection/>
    </xf>
    <xf numFmtId="0" fontId="0" fillId="0" borderId="12" xfId="0" applyBorder="1" applyAlignment="1" applyProtection="1">
      <alignment horizontal="center" vertical="center" wrapText="1"/>
      <protection locked="0"/>
    </xf>
    <xf numFmtId="0" fontId="3" fillId="0" borderId="13" xfId="0" applyFont="1" applyBorder="1" applyAlignment="1" applyProtection="1">
      <alignment vertical="center" wrapText="1"/>
      <protection locked="0"/>
    </xf>
    <xf numFmtId="0" fontId="0" fillId="0" borderId="13" xfId="0" applyBorder="1" applyAlignment="1" applyProtection="1">
      <alignment horizontal="center" vertical="center" wrapText="1"/>
      <protection locked="0"/>
    </xf>
    <xf numFmtId="0" fontId="42" fillId="0" borderId="13"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169" fontId="39" fillId="33" borderId="0" xfId="0" applyNumberFormat="1" applyFont="1" applyFill="1" applyBorder="1" applyAlignment="1" applyProtection="1">
      <alignment horizontal="left"/>
      <protection/>
    </xf>
    <xf numFmtId="0" fontId="32" fillId="0" borderId="0" xfId="0" applyFont="1" applyAlignment="1" applyProtection="1">
      <alignment wrapText="1"/>
      <protection/>
    </xf>
    <xf numFmtId="0" fontId="33" fillId="0" borderId="0" xfId="0" applyFont="1" applyAlignment="1" applyProtection="1">
      <alignment/>
      <protection/>
    </xf>
    <xf numFmtId="0" fontId="0" fillId="0" borderId="0" xfId="0" applyFont="1" applyAlignment="1" applyProtection="1">
      <alignment wrapText="1"/>
      <protection/>
    </xf>
    <xf numFmtId="0" fontId="28" fillId="0" borderId="0" xfId="0" applyFont="1" applyAlignment="1" applyProtection="1">
      <alignment horizontal="left" vertical="center" wrapText="1" shrinkToFit="1"/>
      <protection/>
    </xf>
    <xf numFmtId="0" fontId="0" fillId="0" borderId="0" xfId="0" applyFont="1" applyAlignment="1" applyProtection="1">
      <alignment vertical="center" wrapText="1"/>
      <protection/>
    </xf>
    <xf numFmtId="0" fontId="0" fillId="0" borderId="0" xfId="0" applyFont="1" applyAlignment="1" applyProtection="1">
      <alignment/>
      <protection/>
    </xf>
    <xf numFmtId="0" fontId="3" fillId="0" borderId="10" xfId="0" applyFont="1" applyBorder="1" applyAlignment="1" applyProtection="1">
      <alignment wrapText="1"/>
      <protection/>
    </xf>
    <xf numFmtId="0" fontId="3" fillId="0" borderId="10" xfId="0" applyFont="1" applyBorder="1" applyAlignment="1" applyProtection="1">
      <alignment horizontal="center" wrapText="1"/>
      <protection/>
    </xf>
    <xf numFmtId="0" fontId="35" fillId="0" borderId="10" xfId="0" applyFont="1" applyBorder="1" applyAlignment="1" applyProtection="1">
      <alignment horizontal="center" wrapText="1"/>
      <protection/>
    </xf>
    <xf numFmtId="0" fontId="0" fillId="0" borderId="0" xfId="0" applyFont="1" applyAlignment="1" applyProtection="1">
      <alignment vertical="top" wrapText="1"/>
      <protection locked="0"/>
    </xf>
    <xf numFmtId="0" fontId="11" fillId="35" borderId="0" xfId="0" applyFont="1" applyFill="1" applyAlignment="1" applyProtection="1">
      <alignment vertical="top" wrapText="1"/>
      <protection locked="0"/>
    </xf>
    <xf numFmtId="3" fontId="11" fillId="35" borderId="0" xfId="0" applyNumberFormat="1" applyFont="1" applyFill="1" applyAlignment="1" applyProtection="1">
      <alignment horizontal="center" vertical="top" wrapText="1"/>
      <protection locked="0"/>
    </xf>
    <xf numFmtId="44" fontId="0" fillId="0" borderId="0" xfId="44" applyFont="1" applyAlignment="1" applyProtection="1">
      <alignment horizontal="center" vertical="top" wrapText="1"/>
      <protection locked="0"/>
    </xf>
    <xf numFmtId="6" fontId="0" fillId="33" borderId="0" xfId="44" applyNumberFormat="1" applyFont="1" applyFill="1" applyAlignment="1" applyProtection="1">
      <alignment vertical="top" wrapText="1"/>
      <protection locked="0"/>
    </xf>
    <xf numFmtId="182" fontId="0" fillId="0" borderId="0" xfId="42" applyNumberFormat="1" applyFont="1" applyAlignment="1" applyProtection="1">
      <alignment vertical="top" wrapText="1"/>
      <protection locked="0"/>
    </xf>
    <xf numFmtId="0" fontId="0" fillId="0" borderId="0" xfId="0" applyFont="1" applyAlignment="1" applyProtection="1">
      <alignment vertical="top"/>
      <protection locked="0"/>
    </xf>
    <xf numFmtId="0" fontId="0" fillId="0" borderId="0" xfId="0" applyFont="1" applyFill="1" applyAlignment="1" applyProtection="1">
      <alignment wrapText="1"/>
      <protection locked="0"/>
    </xf>
    <xf numFmtId="0" fontId="11" fillId="0" borderId="0" xfId="0" applyFont="1" applyFill="1" applyAlignment="1" applyProtection="1">
      <alignment wrapText="1"/>
      <protection locked="0"/>
    </xf>
    <xf numFmtId="3" fontId="11" fillId="0" borderId="0" xfId="0" applyNumberFormat="1" applyFont="1" applyFill="1" applyAlignment="1" applyProtection="1">
      <alignment horizontal="center" wrapText="1"/>
      <protection locked="0"/>
    </xf>
    <xf numFmtId="44" fontId="0" fillId="0" borderId="0" xfId="44" applyFont="1" applyFill="1" applyAlignment="1" applyProtection="1">
      <alignment horizontal="center" wrapText="1"/>
      <protection locked="0"/>
    </xf>
    <xf numFmtId="6" fontId="0" fillId="0" borderId="0" xfId="44" applyNumberFormat="1" applyFont="1" applyFill="1" applyAlignment="1" applyProtection="1">
      <alignment wrapText="1"/>
      <protection locked="0"/>
    </xf>
    <xf numFmtId="182" fontId="0" fillId="0" borderId="0" xfId="42" applyNumberFormat="1" applyFont="1" applyFill="1" applyAlignment="1" applyProtection="1">
      <alignment wrapText="1"/>
      <protection locked="0"/>
    </xf>
    <xf numFmtId="0" fontId="0" fillId="0" borderId="0" xfId="0" applyFont="1" applyFill="1" applyAlignment="1" applyProtection="1">
      <alignment/>
      <protection locked="0"/>
    </xf>
    <xf numFmtId="0" fontId="0" fillId="0" borderId="0" xfId="0" applyFont="1" applyAlignment="1" applyProtection="1">
      <alignment wrapText="1"/>
      <protection locked="0"/>
    </xf>
    <xf numFmtId="0" fontId="30" fillId="0" borderId="15" xfId="0" applyFont="1" applyBorder="1" applyAlignment="1" applyProtection="1">
      <alignment wrapText="1"/>
      <protection locked="0"/>
    </xf>
    <xf numFmtId="3" fontId="30" fillId="33" borderId="15" xfId="0" applyNumberFormat="1" applyFont="1" applyFill="1" applyBorder="1" applyAlignment="1" applyProtection="1">
      <alignment horizontal="center" wrapText="1"/>
      <protection locked="0"/>
    </xf>
    <xf numFmtId="44" fontId="0" fillId="0" borderId="15" xfId="44" applyFont="1" applyBorder="1" applyAlignment="1" applyProtection="1">
      <alignment horizontal="center" wrapText="1"/>
      <protection locked="0"/>
    </xf>
    <xf numFmtId="6" fontId="0" fillId="0" borderId="15" xfId="44" applyNumberFormat="1" applyFont="1" applyBorder="1" applyAlignment="1" applyProtection="1">
      <alignment wrapText="1"/>
      <protection locked="0"/>
    </xf>
    <xf numFmtId="182" fontId="0" fillId="0" borderId="0" xfId="42" applyNumberFormat="1" applyFont="1" applyAlignment="1" applyProtection="1">
      <alignment wrapText="1"/>
      <protection locked="0"/>
    </xf>
    <xf numFmtId="0" fontId="0" fillId="0" borderId="0" xfId="0" applyFont="1" applyAlignment="1" applyProtection="1">
      <alignment/>
      <protection locked="0"/>
    </xf>
    <xf numFmtId="0" fontId="3" fillId="0" borderId="0" xfId="0" applyFont="1" applyAlignment="1" applyProtection="1">
      <alignment wrapText="1"/>
      <protection locked="0"/>
    </xf>
    <xf numFmtId="3" fontId="0" fillId="0" borderId="0" xfId="0" applyNumberFormat="1" applyFont="1" applyAlignment="1" applyProtection="1">
      <alignment horizontal="center" wrapText="1"/>
      <protection locked="0"/>
    </xf>
    <xf numFmtId="8" fontId="30" fillId="33" borderId="0" xfId="0" applyNumberFormat="1" applyFont="1" applyFill="1" applyAlignment="1" applyProtection="1">
      <alignment horizontal="center" wrapText="1"/>
      <protection locked="0"/>
    </xf>
    <xf numFmtId="6" fontId="34" fillId="33" borderId="0" xfId="44" applyNumberFormat="1" applyFont="1" applyFill="1" applyAlignment="1" applyProtection="1">
      <alignment wrapText="1"/>
      <protection locked="0"/>
    </xf>
    <xf numFmtId="182" fontId="3" fillId="33" borderId="0" xfId="42" applyNumberFormat="1" applyFont="1" applyFill="1" applyAlignment="1" applyProtection="1">
      <alignment horizontal="center" wrapText="1"/>
      <protection locked="0"/>
    </xf>
    <xf numFmtId="0" fontId="3" fillId="0" borderId="10" xfId="0" applyFont="1" applyBorder="1" applyAlignment="1" applyProtection="1">
      <alignment wrapText="1"/>
      <protection locked="0"/>
    </xf>
    <xf numFmtId="3" fontId="0" fillId="0" borderId="10" xfId="0" applyNumberFormat="1" applyFont="1" applyBorder="1" applyAlignment="1" applyProtection="1">
      <alignment horizontal="center" wrapText="1"/>
      <protection locked="0"/>
    </xf>
    <xf numFmtId="164" fontId="3" fillId="33" borderId="10" xfId="60" applyNumberFormat="1" applyFont="1" applyFill="1" applyBorder="1" applyAlignment="1" applyProtection="1">
      <alignment horizontal="center" wrapText="1"/>
      <protection locked="0"/>
    </xf>
    <xf numFmtId="6" fontId="34" fillId="33" borderId="10" xfId="44" applyNumberFormat="1" applyFont="1" applyFill="1" applyBorder="1" applyAlignment="1" applyProtection="1">
      <alignment wrapText="1"/>
      <protection locked="0"/>
    </xf>
    <xf numFmtId="0" fontId="0" fillId="0" borderId="10" xfId="0" applyFont="1" applyBorder="1" applyAlignment="1" applyProtection="1">
      <alignment wrapText="1"/>
      <protection locked="0"/>
    </xf>
    <xf numFmtId="0" fontId="30" fillId="0" borderId="0" xfId="0" applyFont="1" applyAlignment="1" applyProtection="1">
      <alignment wrapText="1"/>
      <protection locked="0"/>
    </xf>
    <xf numFmtId="44" fontId="0" fillId="0" borderId="0" xfId="44" applyFont="1" applyAlignment="1" applyProtection="1">
      <alignment horizontal="center" wrapText="1"/>
      <protection locked="0"/>
    </xf>
    <xf numFmtId="0" fontId="34" fillId="0" borderId="0" xfId="0" applyFont="1" applyAlignment="1" applyProtection="1">
      <alignment wrapText="1"/>
      <protection locked="0"/>
    </xf>
    <xf numFmtId="6" fontId="34" fillId="33" borderId="0" xfId="0" applyNumberFormat="1" applyFont="1" applyFill="1" applyAlignment="1" applyProtection="1">
      <alignment wrapText="1"/>
      <protection locked="0"/>
    </xf>
    <xf numFmtId="0" fontId="3" fillId="0" borderId="0" xfId="0" applyFont="1" applyAlignment="1" applyProtection="1">
      <alignment/>
      <protection locked="0"/>
    </xf>
    <xf numFmtId="164" fontId="3" fillId="0" borderId="0" xfId="60" applyNumberFormat="1" applyFont="1" applyFill="1" applyBorder="1" applyAlignment="1" applyProtection="1">
      <alignment horizontal="center" wrapText="1"/>
      <protection locked="0"/>
    </xf>
    <xf numFmtId="0" fontId="0" fillId="0" borderId="0" xfId="0" applyAlignment="1" applyProtection="1">
      <alignment/>
      <protection locked="0"/>
    </xf>
    <xf numFmtId="0" fontId="5" fillId="0" borderId="0" xfId="0" applyFont="1" applyAlignment="1" applyProtection="1">
      <alignment horizontal="right"/>
      <protection/>
    </xf>
    <xf numFmtId="166" fontId="29" fillId="0" borderId="0" xfId="0" applyNumberFormat="1" applyFont="1" applyBorder="1" applyAlignment="1" applyProtection="1">
      <alignment horizontal="left" wrapText="1"/>
      <protection/>
    </xf>
    <xf numFmtId="0" fontId="26" fillId="0" borderId="0" xfId="0" applyFont="1" applyAlignment="1">
      <alignment horizontal="right" vertical="top" wrapText="1"/>
    </xf>
    <xf numFmtId="0" fontId="0" fillId="0" borderId="0" xfId="0" applyAlignment="1">
      <alignment horizontal="left"/>
    </xf>
    <xf numFmtId="190" fontId="50" fillId="0" borderId="16" xfId="57" applyNumberFormat="1" applyFont="1" applyBorder="1" applyAlignment="1">
      <alignment horizontal="right" vertical="center" wrapText="1"/>
      <protection/>
    </xf>
    <xf numFmtId="49" fontId="0" fillId="0" borderId="18" xfId="57" applyNumberFormat="1" applyFont="1" applyFill="1" applyBorder="1" applyAlignment="1">
      <alignment vertical="center" wrapText="1"/>
      <protection/>
    </xf>
    <xf numFmtId="0" fontId="18" fillId="0" borderId="19" xfId="57" applyFont="1" applyFill="1" applyBorder="1" applyAlignment="1">
      <alignment horizontal="left" vertical="center" wrapText="1"/>
      <protection/>
    </xf>
    <xf numFmtId="0" fontId="3" fillId="0" borderId="20" xfId="0" applyFont="1" applyBorder="1" applyAlignment="1">
      <alignment/>
    </xf>
    <xf numFmtId="0" fontId="3" fillId="0" borderId="21" xfId="0" applyFont="1" applyBorder="1" applyAlignment="1">
      <alignment/>
    </xf>
    <xf numFmtId="0" fontId="45" fillId="0" borderId="17" xfId="0" applyFont="1" applyBorder="1" applyAlignment="1" applyProtection="1">
      <alignment horizontal="left" vertical="center" wrapText="1"/>
      <protection/>
    </xf>
    <xf numFmtId="49" fontId="0" fillId="0" borderId="16" xfId="57" applyNumberFormat="1" applyFont="1" applyFill="1" applyBorder="1" applyAlignment="1">
      <alignment vertical="center" wrapText="1"/>
      <protection/>
    </xf>
    <xf numFmtId="49" fontId="0" fillId="0" borderId="18" xfId="57" applyNumberFormat="1" applyFont="1" applyFill="1" applyBorder="1" applyAlignment="1">
      <alignment horizontal="left" vertical="center" wrapText="1"/>
      <protection/>
    </xf>
    <xf numFmtId="190" fontId="50" fillId="0" borderId="18" xfId="57" applyNumberFormat="1" applyFont="1" applyBorder="1" applyAlignment="1">
      <alignment horizontal="right" vertical="center" wrapText="1"/>
      <protection/>
    </xf>
    <xf numFmtId="0" fontId="18" fillId="0" borderId="22" xfId="57" applyFont="1" applyFill="1" applyBorder="1" applyAlignment="1">
      <alignment horizontal="left" vertical="center" wrapText="1"/>
      <protection/>
    </xf>
    <xf numFmtId="0" fontId="18" fillId="0" borderId="0" xfId="0" applyFont="1" applyFill="1" applyAlignment="1">
      <alignment/>
    </xf>
    <xf numFmtId="0" fontId="52" fillId="34" borderId="0" xfId="53" applyFont="1" applyFill="1" applyBorder="1" applyAlignment="1" applyProtection="1">
      <alignment horizontal="left" shrinkToFit="1"/>
      <protection locked="0"/>
    </xf>
    <xf numFmtId="0" fontId="9" fillId="34" borderId="0" xfId="53" applyFill="1" applyBorder="1" applyAlignment="1" applyProtection="1">
      <alignment horizontal="left" shrinkToFit="1"/>
      <protection locked="0"/>
    </xf>
    <xf numFmtId="0" fontId="49" fillId="0" borderId="0" xfId="0" applyFont="1" applyAlignment="1">
      <alignment horizontal="right" vertical="top"/>
    </xf>
    <xf numFmtId="0" fontId="18" fillId="35" borderId="19" xfId="57" applyFont="1" applyFill="1" applyBorder="1" applyAlignment="1">
      <alignment horizontal="left" vertical="center" wrapText="1"/>
      <protection/>
    </xf>
    <xf numFmtId="0" fontId="0" fillId="35" borderId="0" xfId="0" applyFill="1" applyAlignment="1">
      <alignment/>
    </xf>
    <xf numFmtId="0" fontId="3" fillId="34" borderId="0" xfId="0" applyFont="1" applyFill="1" applyAlignment="1" applyProtection="1">
      <alignment horizontal="left" vertical="top"/>
      <protection locked="0"/>
    </xf>
    <xf numFmtId="0" fontId="55" fillId="34" borderId="0" xfId="0" applyFont="1" applyFill="1" applyAlignment="1" applyProtection="1">
      <alignment horizontal="left" vertical="top"/>
      <protection locked="0"/>
    </xf>
    <xf numFmtId="0" fontId="56" fillId="0" borderId="0" xfId="0" applyFont="1" applyAlignment="1">
      <alignment horizontal="left" vertical="top" wrapText="1"/>
    </xf>
    <xf numFmtId="0" fontId="5" fillId="0" borderId="0" xfId="0" applyFont="1" applyAlignment="1" applyProtection="1">
      <alignment horizontal="right"/>
      <protection locked="0"/>
    </xf>
    <xf numFmtId="166" fontId="4" fillId="0" borderId="0" xfId="0" applyNumberFormat="1" applyFont="1" applyBorder="1" applyAlignment="1" applyProtection="1">
      <alignment horizontal="left" wrapText="1"/>
      <protection locked="0"/>
    </xf>
    <xf numFmtId="166" fontId="29" fillId="0" borderId="0" xfId="0" applyNumberFormat="1" applyFont="1" applyBorder="1" applyAlignment="1" applyProtection="1">
      <alignment horizontal="left" wrapText="1"/>
      <protection locked="0"/>
    </xf>
    <xf numFmtId="166" fontId="57" fillId="0" borderId="0" xfId="0" applyNumberFormat="1" applyFont="1" applyBorder="1" applyAlignment="1" applyProtection="1">
      <alignment horizontal="left" wrapText="1"/>
      <protection locked="0"/>
    </xf>
    <xf numFmtId="0" fontId="43" fillId="0" borderId="0" xfId="0" applyFont="1" applyAlignment="1">
      <alignment horizontal="center" wrapText="1"/>
    </xf>
    <xf numFmtId="0" fontId="16" fillId="0" borderId="0" xfId="0" applyFont="1" applyAlignment="1">
      <alignment/>
    </xf>
    <xf numFmtId="49" fontId="3" fillId="0" borderId="18" xfId="57" applyNumberFormat="1" applyFont="1" applyFill="1" applyBorder="1" applyAlignment="1">
      <alignment vertical="center" wrapText="1"/>
      <protection/>
    </xf>
    <xf numFmtId="49" fontId="3" fillId="0" borderId="16" xfId="57" applyNumberFormat="1" applyFont="1" applyFill="1" applyBorder="1" applyAlignment="1">
      <alignment vertical="center" wrapText="1"/>
      <protection/>
    </xf>
    <xf numFmtId="49" fontId="3" fillId="0" borderId="18" xfId="57" applyNumberFormat="1" applyFont="1" applyFill="1" applyBorder="1" applyAlignment="1">
      <alignment horizontal="left" vertical="center" wrapText="1"/>
      <protection/>
    </xf>
    <xf numFmtId="0" fontId="3" fillId="0" borderId="0" xfId="0" applyFont="1" applyFill="1" applyAlignment="1">
      <alignment/>
    </xf>
    <xf numFmtId="190" fontId="50" fillId="36" borderId="16" xfId="57" applyNumberFormat="1" applyFont="1" applyFill="1" applyBorder="1" applyAlignment="1">
      <alignment horizontal="right" vertical="center" wrapText="1"/>
      <protection/>
    </xf>
    <xf numFmtId="49" fontId="0" fillId="36" borderId="18" xfId="57" applyNumberFormat="1" applyFont="1" applyFill="1" applyBorder="1" applyAlignment="1">
      <alignment vertical="center" wrapText="1"/>
      <protection/>
    </xf>
    <xf numFmtId="49" fontId="3" fillId="36" borderId="18" xfId="57" applyNumberFormat="1" applyFont="1" applyFill="1" applyBorder="1" applyAlignment="1">
      <alignment vertical="center" wrapText="1"/>
      <protection/>
    </xf>
    <xf numFmtId="0" fontId="18" fillId="36" borderId="19" xfId="57" applyFont="1" applyFill="1" applyBorder="1" applyAlignment="1">
      <alignment horizontal="left" vertical="center" wrapText="1"/>
      <protection/>
    </xf>
    <xf numFmtId="190" fontId="50" fillId="36" borderId="18" xfId="57" applyNumberFormat="1" applyFont="1" applyFill="1" applyBorder="1" applyAlignment="1">
      <alignment horizontal="right" vertical="center" wrapText="1"/>
      <protection/>
    </xf>
    <xf numFmtId="0" fontId="18" fillId="36" borderId="22" xfId="57" applyFont="1" applyFill="1" applyBorder="1" applyAlignment="1">
      <alignment horizontal="left" vertical="center" wrapText="1"/>
      <protection/>
    </xf>
    <xf numFmtId="49" fontId="0" fillId="36" borderId="16" xfId="57" applyNumberFormat="1" applyFont="1" applyFill="1" applyBorder="1" applyAlignment="1">
      <alignment vertical="center" wrapText="1"/>
      <protection/>
    </xf>
    <xf numFmtId="49" fontId="3" fillId="36" borderId="16" xfId="57" applyNumberFormat="1" applyFont="1" applyFill="1" applyBorder="1" applyAlignment="1">
      <alignment vertical="center" wrapText="1"/>
      <protection/>
    </xf>
    <xf numFmtId="0" fontId="60" fillId="34" borderId="0" xfId="0" applyFont="1" applyFill="1" applyBorder="1" applyAlignment="1" applyProtection="1">
      <alignment horizontal="left" shrinkToFit="1"/>
      <protection locked="0"/>
    </xf>
    <xf numFmtId="0" fontId="30" fillId="0" borderId="10" xfId="0" applyFont="1" applyBorder="1" applyAlignment="1" applyProtection="1">
      <alignment/>
      <protection/>
    </xf>
    <xf numFmtId="0" fontId="0" fillId="0" borderId="10" xfId="0" applyBorder="1" applyAlignment="1" applyProtection="1">
      <alignment/>
      <protection/>
    </xf>
    <xf numFmtId="0" fontId="30" fillId="0" borderId="10" xfId="0" applyFont="1" applyBorder="1" applyAlignment="1">
      <alignment/>
    </xf>
    <xf numFmtId="0" fontId="62" fillId="0" borderId="0" xfId="0" applyFont="1" applyFill="1" applyAlignment="1" applyProtection="1">
      <alignment horizontal="right" vertical="center"/>
      <protection/>
    </xf>
    <xf numFmtId="0" fontId="13" fillId="0" borderId="0" xfId="0" applyFont="1" applyAlignment="1" applyProtection="1">
      <alignment horizontal="right" wrapText="1"/>
      <protection/>
    </xf>
    <xf numFmtId="0" fontId="13" fillId="0" borderId="0" xfId="0" applyFont="1" applyAlignment="1">
      <alignment horizontal="right" wrapText="1"/>
    </xf>
    <xf numFmtId="0" fontId="16" fillId="0" borderId="0" xfId="0" applyFont="1" applyAlignment="1">
      <alignment vertical="top" wrapText="1"/>
    </xf>
    <xf numFmtId="0" fontId="2" fillId="0" borderId="0" xfId="0" applyFont="1" applyFill="1" applyBorder="1" applyAlignment="1" applyProtection="1">
      <alignment vertical="top"/>
      <protection/>
    </xf>
    <xf numFmtId="180" fontId="124" fillId="34" borderId="0" xfId="44" applyNumberFormat="1" applyFont="1" applyFill="1" applyAlignment="1" applyProtection="1">
      <alignment horizontal="left" vertical="top" wrapText="1"/>
      <protection locked="0"/>
    </xf>
    <xf numFmtId="169" fontId="125" fillId="34" borderId="0" xfId="0" applyNumberFormat="1" applyFont="1" applyFill="1" applyBorder="1" applyAlignment="1" applyProtection="1">
      <alignment horizontal="left"/>
      <protection locked="0"/>
    </xf>
    <xf numFmtId="176" fontId="125" fillId="34" borderId="0" xfId="0" applyNumberFormat="1" applyFont="1" applyFill="1" applyBorder="1" applyAlignment="1" applyProtection="1">
      <alignment horizontal="left" vertical="center"/>
      <protection locked="0"/>
    </xf>
    <xf numFmtId="0" fontId="49" fillId="0" borderId="0" xfId="0" applyFont="1" applyAlignment="1">
      <alignment horizontal="left" vertical="top"/>
    </xf>
    <xf numFmtId="0" fontId="44" fillId="0" borderId="0" xfId="0" applyFont="1" applyAlignment="1">
      <alignment/>
    </xf>
    <xf numFmtId="0" fontId="30" fillId="0" borderId="10" xfId="0" applyFont="1" applyBorder="1" applyAlignment="1">
      <alignment horizontal="left"/>
    </xf>
    <xf numFmtId="0" fontId="0" fillId="0" borderId="10" xfId="0" applyBorder="1" applyAlignment="1">
      <alignment horizontal="right" vertical="top"/>
    </xf>
    <xf numFmtId="0" fontId="0" fillId="0" borderId="0" xfId="0" applyFont="1" applyAlignment="1" applyProtection="1">
      <alignment horizontal="right"/>
      <protection locked="0"/>
    </xf>
    <xf numFmtId="0" fontId="30" fillId="0" borderId="0" xfId="0" applyFont="1" applyAlignment="1" applyProtection="1">
      <alignment horizontal="left" vertical="top" wrapText="1"/>
      <protection/>
    </xf>
    <xf numFmtId="0" fontId="0" fillId="0" borderId="0" xfId="60" applyNumberFormat="1" applyFont="1" applyFill="1" applyAlignment="1" applyProtection="1">
      <alignment horizontal="left" vertical="center"/>
      <protection locked="0"/>
    </xf>
    <xf numFmtId="0" fontId="24" fillId="0" borderId="0" xfId="0" applyFont="1" applyAlignment="1" applyProtection="1">
      <alignment horizontal="left" vertical="top" wrapText="1"/>
      <protection/>
    </xf>
    <xf numFmtId="177" fontId="5" fillId="34" borderId="0" xfId="53" applyNumberFormat="1" applyFont="1" applyFill="1" applyBorder="1" applyAlignment="1" applyProtection="1">
      <alignment horizontal="left" vertical="top" shrinkToFit="1"/>
      <protection locked="0"/>
    </xf>
    <xf numFmtId="0" fontId="18" fillId="35" borderId="0" xfId="0" applyFont="1" applyFill="1" applyAlignment="1">
      <alignment/>
    </xf>
    <xf numFmtId="0" fontId="53" fillId="0" borderId="0" xfId="0" applyFont="1" applyBorder="1" applyAlignment="1">
      <alignment horizontal="right"/>
    </xf>
    <xf numFmtId="0" fontId="0" fillId="32" borderId="0" xfId="60" applyNumberFormat="1" applyFont="1" applyFill="1" applyAlignment="1" applyProtection="1">
      <alignment horizontal="left" vertical="center"/>
      <protection locked="0"/>
    </xf>
    <xf numFmtId="0" fontId="11" fillId="32" borderId="0" xfId="0" applyFont="1" applyFill="1" applyAlignment="1" applyProtection="1">
      <alignment horizontal="left" vertical="top" shrinkToFit="1"/>
      <protection locked="0"/>
    </xf>
    <xf numFmtId="0" fontId="0" fillId="32" borderId="0" xfId="0" applyFill="1" applyAlignment="1">
      <alignment/>
    </xf>
    <xf numFmtId="0" fontId="23" fillId="0" borderId="0" xfId="0" applyFont="1" applyFill="1" applyAlignment="1" applyProtection="1">
      <alignment/>
      <protection/>
    </xf>
    <xf numFmtId="0" fontId="0" fillId="0" borderId="0" xfId="0" applyFill="1" applyAlignment="1" applyProtection="1">
      <alignment/>
      <protection/>
    </xf>
    <xf numFmtId="0" fontId="28" fillId="0" borderId="0" xfId="0" applyFont="1" applyFill="1" applyAlignment="1" applyProtection="1">
      <alignment horizontal="right" vertical="top"/>
      <protection/>
    </xf>
    <xf numFmtId="0" fontId="0" fillId="0" borderId="0" xfId="0" applyFill="1" applyBorder="1" applyAlignment="1" applyProtection="1">
      <alignment/>
      <protection/>
    </xf>
    <xf numFmtId="0" fontId="57" fillId="0" borderId="0" xfId="0" applyFont="1" applyFill="1" applyAlignment="1" applyProtection="1">
      <alignment horizontal="left" vertical="top"/>
      <protection locked="0"/>
    </xf>
    <xf numFmtId="0" fontId="0" fillId="0" borderId="0" xfId="0" applyFill="1" applyBorder="1" applyAlignment="1">
      <alignment/>
    </xf>
    <xf numFmtId="0" fontId="0" fillId="0" borderId="0" xfId="0" applyFill="1" applyAlignment="1">
      <alignment/>
    </xf>
    <xf numFmtId="0" fontId="0" fillId="0" borderId="10" xfId="0" applyFill="1" applyBorder="1" applyAlignment="1">
      <alignment/>
    </xf>
    <xf numFmtId="0" fontId="0" fillId="0" borderId="0" xfId="0" applyFont="1" applyFill="1" applyAlignment="1">
      <alignment/>
    </xf>
    <xf numFmtId="0" fontId="5" fillId="0" borderId="0" xfId="44" applyNumberFormat="1" applyFont="1" applyFill="1" applyAlignment="1" applyProtection="1">
      <alignment horizontal="justify" vertical="top"/>
      <protection/>
    </xf>
    <xf numFmtId="0" fontId="59" fillId="0" borderId="0" xfId="0" applyFont="1" applyFill="1" applyBorder="1" applyAlignment="1" applyProtection="1">
      <alignment horizontal="left" vertical="top"/>
      <protection locked="0"/>
    </xf>
    <xf numFmtId="166" fontId="4" fillId="0" borderId="0" xfId="0" applyNumberFormat="1" applyFont="1" applyFill="1" applyBorder="1" applyAlignment="1" applyProtection="1">
      <alignment horizontal="center"/>
      <protection/>
    </xf>
    <xf numFmtId="0" fontId="5" fillId="0" borderId="0" xfId="0" applyFont="1" applyFill="1" applyAlignment="1">
      <alignment horizontal="right"/>
    </xf>
    <xf numFmtId="0" fontId="13" fillId="0" borderId="0" xfId="0" applyFont="1" applyFill="1" applyAlignment="1">
      <alignment horizontal="right"/>
    </xf>
    <xf numFmtId="0" fontId="5" fillId="0" borderId="0" xfId="0" applyFont="1" applyFill="1" applyAlignment="1" applyProtection="1">
      <alignment horizontal="right"/>
      <protection/>
    </xf>
    <xf numFmtId="0" fontId="5" fillId="0" borderId="0" xfId="0" applyFont="1" applyFill="1" applyAlignment="1" applyProtection="1">
      <alignment horizontal="right"/>
      <protection locked="0"/>
    </xf>
    <xf numFmtId="0" fontId="126" fillId="0" borderId="11" xfId="0" applyFont="1" applyBorder="1" applyAlignment="1" applyProtection="1">
      <alignment horizontal="right" wrapText="1"/>
      <protection/>
    </xf>
    <xf numFmtId="0" fontId="127" fillId="0" borderId="11" xfId="0" applyFont="1" applyBorder="1" applyAlignment="1" applyProtection="1">
      <alignment horizontal="right" wrapText="1"/>
      <protection/>
    </xf>
    <xf numFmtId="194" fontId="11" fillId="0" borderId="10" xfId="0" applyNumberFormat="1" applyFont="1" applyBorder="1" applyAlignment="1" applyProtection="1">
      <alignment horizontal="left" wrapText="1"/>
      <protection locked="0"/>
    </xf>
    <xf numFmtId="0" fontId="1" fillId="0" borderId="0" xfId="0" applyFont="1" applyFill="1" applyAlignment="1" applyProtection="1">
      <alignment horizontal="right" vertical="center"/>
      <protection/>
    </xf>
    <xf numFmtId="1" fontId="125" fillId="0" borderId="0" xfId="60" applyNumberFormat="1" applyFont="1" applyFill="1" applyAlignment="1" applyProtection="1">
      <alignment horizontal="left" vertical="center"/>
      <protection/>
    </xf>
    <xf numFmtId="0" fontId="34" fillId="0" borderId="0" xfId="0" applyFont="1" applyAlignment="1" applyProtection="1">
      <alignment vertical="top"/>
      <protection/>
    </xf>
    <xf numFmtId="0" fontId="13" fillId="32" borderId="15" xfId="0" applyFont="1" applyFill="1" applyBorder="1" applyAlignment="1" applyProtection="1">
      <alignment horizontal="right"/>
      <protection/>
    </xf>
    <xf numFmtId="0" fontId="13" fillId="32" borderId="15" xfId="0" applyFont="1" applyFill="1" applyBorder="1" applyAlignment="1">
      <alignment horizontal="right"/>
    </xf>
    <xf numFmtId="49" fontId="29" fillId="0" borderId="0" xfId="0" applyNumberFormat="1" applyFont="1" applyBorder="1" applyAlignment="1" applyProtection="1">
      <alignment horizontal="left" shrinkToFit="1"/>
      <protection/>
    </xf>
    <xf numFmtId="49" fontId="4" fillId="0" borderId="0" xfId="0" applyNumberFormat="1" applyFont="1" applyBorder="1" applyAlignment="1" applyProtection="1">
      <alignment horizontal="left" shrinkToFit="1"/>
      <protection/>
    </xf>
    <xf numFmtId="0" fontId="4" fillId="0" borderId="0" xfId="0" applyNumberFormat="1" applyFont="1" applyBorder="1" applyAlignment="1" applyProtection="1">
      <alignment horizontal="left" shrinkToFit="1"/>
      <protection/>
    </xf>
    <xf numFmtId="0" fontId="2" fillId="32" borderId="0" xfId="0" applyFont="1" applyFill="1" applyBorder="1" applyAlignment="1" applyProtection="1">
      <alignment/>
      <protection/>
    </xf>
    <xf numFmtId="0" fontId="0" fillId="32" borderId="0" xfId="0" applyFill="1" applyBorder="1" applyAlignment="1" applyProtection="1">
      <alignment/>
      <protection/>
    </xf>
    <xf numFmtId="1" fontId="54" fillId="34" borderId="10" xfId="60" applyNumberFormat="1" applyFont="1" applyFill="1" applyBorder="1" applyAlignment="1" applyProtection="1">
      <alignment horizontal="left" vertical="center" shrinkToFit="1"/>
      <protection locked="0"/>
    </xf>
    <xf numFmtId="0" fontId="128" fillId="0" borderId="0" xfId="0" applyFont="1" applyAlignment="1" applyProtection="1">
      <alignment horizontal="right"/>
      <protection/>
    </xf>
    <xf numFmtId="193" fontId="129" fillId="34" borderId="0" xfId="0" applyNumberFormat="1" applyFont="1" applyFill="1" applyBorder="1" applyAlignment="1" applyProtection="1">
      <alignment horizontal="left"/>
      <protection locked="0"/>
    </xf>
    <xf numFmtId="0" fontId="130" fillId="0" borderId="10" xfId="0" applyFont="1" applyFill="1" applyBorder="1" applyAlignment="1">
      <alignment/>
    </xf>
    <xf numFmtId="0" fontId="131" fillId="0" borderId="15" xfId="0" applyFont="1" applyBorder="1" applyAlignment="1">
      <alignment/>
    </xf>
    <xf numFmtId="0" fontId="59" fillId="32" borderId="0" xfId="0" applyFont="1" applyFill="1" applyAlignment="1" applyProtection="1">
      <alignment horizontal="left" vertical="top" wrapText="1" shrinkToFit="1"/>
      <protection locked="0"/>
    </xf>
    <xf numFmtId="1" fontId="132" fillId="0" borderId="0" xfId="60" applyNumberFormat="1" applyFont="1" applyFill="1" applyAlignment="1" applyProtection="1">
      <alignment horizontal="left" vertical="center"/>
      <protection locked="0"/>
    </xf>
    <xf numFmtId="0" fontId="133" fillId="32" borderId="0" xfId="0" applyFont="1" applyFill="1" applyAlignment="1" applyProtection="1">
      <alignment horizontal="left"/>
      <protection locked="0"/>
    </xf>
    <xf numFmtId="0" fontId="39" fillId="0" borderId="0" xfId="0" applyFont="1" applyAlignment="1">
      <alignment horizontal="left" vertical="top" wrapText="1"/>
    </xf>
    <xf numFmtId="0" fontId="11" fillId="0" borderId="10" xfId="0" applyFont="1" applyFill="1" applyBorder="1" applyAlignment="1" applyProtection="1">
      <alignment horizontal="left" vertical="top" shrinkToFit="1"/>
      <protection locked="0"/>
    </xf>
    <xf numFmtId="0" fontId="0" fillId="0" borderId="10" xfId="0" applyFont="1" applyFill="1" applyBorder="1" applyAlignment="1">
      <alignment/>
    </xf>
    <xf numFmtId="0" fontId="30" fillId="0" borderId="10" xfId="0" applyFont="1" applyBorder="1" applyAlignment="1" applyProtection="1">
      <alignment/>
      <protection/>
    </xf>
    <xf numFmtId="0" fontId="130" fillId="0" borderId="10" xfId="0" applyFont="1" applyBorder="1" applyAlignment="1">
      <alignment horizontal="left"/>
    </xf>
    <xf numFmtId="0" fontId="0" fillId="0" borderId="12" xfId="0" applyFill="1" applyBorder="1" applyAlignment="1" applyProtection="1">
      <alignment horizontal="center" vertical="center" wrapText="1"/>
      <protection locked="0"/>
    </xf>
    <xf numFmtId="0" fontId="3" fillId="0" borderId="13" xfId="0" applyFont="1" applyFill="1" applyBorder="1" applyAlignment="1" applyProtection="1">
      <alignment vertical="center" wrapText="1"/>
      <protection locked="0"/>
    </xf>
    <xf numFmtId="0" fontId="0" fillId="0" borderId="13" xfId="0" applyFill="1" applyBorder="1" applyAlignment="1" applyProtection="1">
      <alignment horizontal="center" vertical="center" wrapText="1"/>
      <protection locked="0"/>
    </xf>
    <xf numFmtId="0" fontId="42" fillId="0" borderId="13"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164" fontId="30" fillId="33" borderId="0" xfId="60" applyNumberFormat="1" applyFont="1" applyFill="1" applyAlignment="1" applyProtection="1">
      <alignment horizontal="center" wrapText="1"/>
      <protection/>
    </xf>
    <xf numFmtId="0" fontId="0" fillId="0" borderId="0" xfId="0" applyFont="1" applyAlignment="1">
      <alignment horizontal="left" vertical="center"/>
    </xf>
    <xf numFmtId="0" fontId="0" fillId="0" borderId="0" xfId="0" applyAlignment="1">
      <alignment horizontal="right" vertical="center"/>
    </xf>
    <xf numFmtId="0" fontId="124" fillId="37" borderId="0" xfId="0" applyFont="1" applyFill="1" applyAlignment="1" applyProtection="1">
      <alignment horizontal="left"/>
      <protection locked="0"/>
    </xf>
    <xf numFmtId="0" fontId="134" fillId="37" borderId="0" xfId="53" applyFont="1" applyFill="1" applyAlignment="1" applyProtection="1">
      <alignment horizontal="left"/>
      <protection locked="0"/>
    </xf>
    <xf numFmtId="187" fontId="124" fillId="37" borderId="0" xfId="0" applyNumberFormat="1" applyFont="1" applyFill="1" applyAlignment="1" applyProtection="1">
      <alignment horizontal="left"/>
      <protection locked="0"/>
    </xf>
    <xf numFmtId="0" fontId="135" fillId="37" borderId="0" xfId="0" applyFont="1" applyFill="1" applyAlignment="1" applyProtection="1">
      <alignment horizontal="left" vertical="top" wrapText="1" shrinkToFit="1"/>
      <protection locked="0"/>
    </xf>
    <xf numFmtId="0" fontId="30" fillId="4" borderId="0" xfId="0" applyFont="1" applyFill="1" applyAlignment="1">
      <alignment horizontal="left" vertical="top"/>
    </xf>
    <xf numFmtId="0" fontId="0" fillId="4" borderId="0" xfId="0" applyFont="1" applyFill="1" applyAlignment="1">
      <alignment horizontal="right" vertical="top"/>
    </xf>
    <xf numFmtId="0" fontId="45" fillId="4" borderId="0" xfId="0" applyFont="1" applyFill="1" applyAlignment="1" applyProtection="1">
      <alignment horizontal="left" wrapText="1"/>
      <protection/>
    </xf>
    <xf numFmtId="0" fontId="31" fillId="4" borderId="0" xfId="44" applyNumberFormat="1" applyFont="1" applyFill="1" applyAlignment="1" applyProtection="1">
      <alignment vertical="center"/>
      <protection locked="0"/>
    </xf>
    <xf numFmtId="0" fontId="11" fillId="4" borderId="0" xfId="0" applyFont="1" applyFill="1" applyAlignment="1" applyProtection="1">
      <alignment horizontal="left" vertical="top" shrinkToFit="1"/>
      <protection locked="0"/>
    </xf>
    <xf numFmtId="0" fontId="29" fillId="4" borderId="10" xfId="0" applyFont="1" applyFill="1" applyBorder="1" applyAlignment="1" applyProtection="1">
      <alignment horizontal="left" shrinkToFit="1"/>
      <protection locked="0"/>
    </xf>
    <xf numFmtId="14" fontId="73" fillId="4" borderId="0" xfId="0" applyNumberFormat="1" applyFont="1" applyFill="1" applyBorder="1" applyAlignment="1" applyProtection="1">
      <alignment/>
      <protection locked="0"/>
    </xf>
    <xf numFmtId="0" fontId="4" fillId="4" borderId="0" xfId="0" applyFont="1" applyFill="1" applyAlignment="1" applyProtection="1">
      <alignment/>
      <protection locked="0"/>
    </xf>
    <xf numFmtId="0" fontId="73" fillId="4" borderId="0" xfId="0" applyFont="1" applyFill="1" applyBorder="1" applyAlignment="1" applyProtection="1">
      <alignment/>
      <protection locked="0"/>
    </xf>
    <xf numFmtId="0" fontId="47" fillId="0" borderId="11" xfId="0" applyFont="1" applyBorder="1" applyAlignment="1">
      <alignment horizontal="right" wrapText="1"/>
    </xf>
    <xf numFmtId="0" fontId="39" fillId="0" borderId="0" xfId="0" applyFont="1" applyAlignment="1">
      <alignment horizontal="left" vertical="top" wrapText="1"/>
    </xf>
    <xf numFmtId="0" fontId="67" fillId="0" borderId="0" xfId="0" applyFont="1" applyAlignment="1">
      <alignment horizontal="left" vertical="top" wrapText="1"/>
    </xf>
    <xf numFmtId="0" fontId="71" fillId="0" borderId="0" xfId="0" applyFont="1" applyAlignment="1">
      <alignment horizontal="left" vertical="top" wrapText="1"/>
    </xf>
    <xf numFmtId="0" fontId="72" fillId="0" borderId="0" xfId="0" applyFont="1" applyFill="1" applyAlignment="1">
      <alignment horizontal="left" vertical="top" wrapText="1"/>
    </xf>
    <xf numFmtId="0" fontId="26" fillId="0" borderId="0" xfId="0" applyFont="1" applyAlignment="1">
      <alignment horizontal="right" vertical="top" wrapText="1"/>
    </xf>
    <xf numFmtId="0" fontId="65" fillId="0" borderId="0" xfId="0" applyFont="1" applyAlignment="1">
      <alignment horizontal="left" vertical="top" wrapText="1"/>
    </xf>
    <xf numFmtId="194" fontId="11" fillId="0" borderId="10" xfId="0" applyNumberFormat="1" applyFont="1" applyBorder="1" applyAlignment="1" applyProtection="1">
      <alignment horizontal="left" wrapText="1"/>
      <protection locked="0"/>
    </xf>
    <xf numFmtId="0" fontId="73" fillId="4" borderId="23" xfId="0" applyFont="1" applyFill="1" applyBorder="1" applyAlignment="1" applyProtection="1">
      <alignment horizontal="left"/>
      <protection locked="0"/>
    </xf>
    <xf numFmtId="0" fontId="78" fillId="0" borderId="24" xfId="0" applyFont="1" applyBorder="1" applyAlignment="1" applyProtection="1">
      <alignment horizontal="left" vertical="top" wrapText="1"/>
      <protection/>
    </xf>
    <xf numFmtId="0" fontId="13" fillId="0" borderId="0" xfId="0" applyFont="1" applyAlignment="1">
      <alignment horizontal="right" wrapText="1"/>
    </xf>
    <xf numFmtId="0" fontId="64" fillId="0" borderId="0" xfId="0" applyFont="1" applyFill="1" applyAlignment="1">
      <alignment horizontal="left" vertical="center" wrapText="1"/>
    </xf>
    <xf numFmtId="0" fontId="75" fillId="0" borderId="0" xfId="44" applyNumberFormat="1" applyFont="1" applyFill="1" applyAlignment="1" applyProtection="1">
      <alignment horizontal="left" vertical="top" wrapText="1"/>
      <protection/>
    </xf>
    <xf numFmtId="0" fontId="1" fillId="0" borderId="0" xfId="0" applyFont="1" applyFill="1" applyAlignment="1" applyProtection="1">
      <alignment horizontal="right" wrapText="1"/>
      <protection/>
    </xf>
    <xf numFmtId="1" fontId="136" fillId="0" borderId="0" xfId="60" applyNumberFormat="1" applyFont="1" applyFill="1" applyAlignment="1" applyProtection="1">
      <alignment horizontal="left" vertical="center" wrapText="1"/>
      <protection locked="0"/>
    </xf>
    <xf numFmtId="0" fontId="22" fillId="0" borderId="11" xfId="0" applyFont="1" applyBorder="1" applyAlignment="1" applyProtection="1">
      <alignment horizontal="right" wrapText="1"/>
      <protection/>
    </xf>
    <xf numFmtId="0" fontId="61" fillId="4" borderId="0" xfId="0" applyFont="1" applyFill="1" applyAlignment="1" applyProtection="1">
      <alignment horizontal="left" vertical="top" wrapText="1" shrinkToFit="1"/>
      <protection locked="0"/>
    </xf>
    <xf numFmtId="0" fontId="28" fillId="0" borderId="0" xfId="0" applyFont="1" applyAlignment="1" applyProtection="1">
      <alignment horizontal="center" vertical="top" wrapText="1"/>
      <protection/>
    </xf>
    <xf numFmtId="0" fontId="57" fillId="4" borderId="0" xfId="0" applyFont="1" applyFill="1" applyAlignment="1" applyProtection="1">
      <alignment horizontal="left" vertical="top" wrapText="1"/>
      <protection locked="0"/>
    </xf>
    <xf numFmtId="0" fontId="58" fillId="0" borderId="0" xfId="0" applyFont="1" applyAlignment="1">
      <alignment horizontal="center" textRotation="90"/>
    </xf>
    <xf numFmtId="0" fontId="58" fillId="0" borderId="20" xfId="0" applyFont="1" applyBorder="1" applyAlignment="1">
      <alignment horizontal="center" textRotation="90"/>
    </xf>
    <xf numFmtId="0" fontId="22" fillId="0" borderId="11" xfId="0" applyFont="1" applyBorder="1" applyAlignment="1">
      <alignment horizontal="right" wrapText="1"/>
    </xf>
    <xf numFmtId="0" fontId="39" fillId="0" borderId="19" xfId="0" applyFont="1" applyBorder="1" applyAlignment="1">
      <alignment horizontal="center"/>
    </xf>
    <xf numFmtId="0" fontId="39" fillId="0" borderId="15" xfId="0" applyFont="1" applyBorder="1" applyAlignment="1">
      <alignment horizontal="center"/>
    </xf>
    <xf numFmtId="0" fontId="39" fillId="0" borderId="25" xfId="0" applyFont="1" applyBorder="1" applyAlignment="1">
      <alignment horizontal="center"/>
    </xf>
    <xf numFmtId="0" fontId="38" fillId="0" borderId="0" xfId="0" applyFont="1" applyAlignment="1">
      <alignment horizontal="left" wrapText="1"/>
    </xf>
    <xf numFmtId="0" fontId="38" fillId="0" borderId="20" xfId="0" applyFont="1" applyBorder="1" applyAlignment="1">
      <alignment horizontal="left" wrapText="1"/>
    </xf>
    <xf numFmtId="0" fontId="41" fillId="0" borderId="0" xfId="0" applyFont="1" applyAlignment="1">
      <alignment horizontal="left" wrapText="1"/>
    </xf>
    <xf numFmtId="0" fontId="41" fillId="0" borderId="20" xfId="0" applyFont="1" applyBorder="1" applyAlignment="1">
      <alignment horizontal="left" wrapText="1"/>
    </xf>
    <xf numFmtId="166" fontId="0" fillId="34" borderId="10" xfId="0" applyNumberFormat="1" applyFill="1" applyBorder="1" applyAlignment="1">
      <alignment horizontal="left"/>
    </xf>
    <xf numFmtId="0" fontId="3" fillId="0" borderId="0" xfId="0" applyFont="1" applyAlignment="1">
      <alignment horizontal="left" wrapText="1"/>
    </xf>
    <xf numFmtId="0" fontId="53" fillId="0" borderId="0" xfId="0" applyFont="1" applyAlignment="1" applyProtection="1">
      <alignment horizontal="left" vertical="center" wrapText="1"/>
      <protection/>
    </xf>
    <xf numFmtId="0" fontId="3" fillId="0" borderId="0" xfId="0" applyFont="1" applyAlignment="1" applyProtection="1">
      <alignment horizontal="left" wrapText="1"/>
      <protection locked="0"/>
    </xf>
    <xf numFmtId="0" fontId="40" fillId="0" borderId="24" xfId="0" applyFont="1" applyBorder="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U FAC EV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66675</xdr:rowOff>
    </xdr:from>
    <xdr:to>
      <xdr:col>1</xdr:col>
      <xdr:colOff>2667000</xdr:colOff>
      <xdr:row>0</xdr:row>
      <xdr:rowOff>552450</xdr:rowOff>
    </xdr:to>
    <xdr:pic>
      <xdr:nvPicPr>
        <xdr:cNvPr id="1" name="Picture 93"/>
        <xdr:cNvPicPr preferRelativeResize="1">
          <a:picLocks noChangeAspect="1"/>
        </xdr:cNvPicPr>
      </xdr:nvPicPr>
      <xdr:blipFill>
        <a:blip r:embed="rId1"/>
        <a:stretch>
          <a:fillRect/>
        </a:stretch>
      </xdr:blipFill>
      <xdr:spPr>
        <a:xfrm>
          <a:off x="1123950" y="66675"/>
          <a:ext cx="26289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1076325</xdr:colOff>
      <xdr:row>0</xdr:row>
      <xdr:rowOff>495300</xdr:rowOff>
    </xdr:to>
    <xdr:pic>
      <xdr:nvPicPr>
        <xdr:cNvPr id="1" name="Picture 93"/>
        <xdr:cNvPicPr preferRelativeResize="1">
          <a:picLocks noChangeAspect="1"/>
        </xdr:cNvPicPr>
      </xdr:nvPicPr>
      <xdr:blipFill>
        <a:blip r:embed="rId1"/>
        <a:stretch>
          <a:fillRect/>
        </a:stretch>
      </xdr:blipFill>
      <xdr:spPr>
        <a:xfrm>
          <a:off x="57150" y="57150"/>
          <a:ext cx="24098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2</xdr:col>
      <xdr:colOff>1933575</xdr:colOff>
      <xdr:row>0</xdr:row>
      <xdr:rowOff>504825</xdr:rowOff>
    </xdr:to>
    <xdr:pic>
      <xdr:nvPicPr>
        <xdr:cNvPr id="1" name="Picture 93"/>
        <xdr:cNvPicPr preferRelativeResize="1">
          <a:picLocks noChangeAspect="1"/>
        </xdr:cNvPicPr>
      </xdr:nvPicPr>
      <xdr:blipFill>
        <a:blip r:embed="rId1"/>
        <a:stretch>
          <a:fillRect/>
        </a:stretch>
      </xdr:blipFill>
      <xdr:spPr>
        <a:xfrm>
          <a:off x="219075" y="66675"/>
          <a:ext cx="24098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171450</xdr:colOff>
      <xdr:row>0</xdr:row>
      <xdr:rowOff>495300</xdr:rowOff>
    </xdr:to>
    <xdr:pic>
      <xdr:nvPicPr>
        <xdr:cNvPr id="1" name="Picture 93"/>
        <xdr:cNvPicPr preferRelativeResize="1">
          <a:picLocks noChangeAspect="1"/>
        </xdr:cNvPicPr>
      </xdr:nvPicPr>
      <xdr:blipFill>
        <a:blip r:embed="rId1"/>
        <a:stretch>
          <a:fillRect/>
        </a:stretch>
      </xdr:blipFill>
      <xdr:spPr>
        <a:xfrm>
          <a:off x="314325" y="57150"/>
          <a:ext cx="2409825"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Project%20Manager%20Status%20Reports\Minor%20Projects\00%20FIU%20Project%20Request%20Form%20TEMPLATE%20Hurricane%20Wil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PRF Read Me First"/>
      <sheetName val="Minor Project Work Request Form"/>
      <sheetName val="Supplemental Data Form"/>
      <sheetName val="Project Budget Worksheet"/>
      <sheetName val="LI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rlos.Aspillaga@fiu.edu" TargetMode="External" /><Relationship Id="rId2" Type="http://schemas.openxmlformats.org/officeDocument/2006/relationships/hyperlink" Target="mailto:Alberto.Delgado@fiu.edu" TargetMode="External" /><Relationship Id="rId3" Type="http://schemas.openxmlformats.org/officeDocument/2006/relationships/hyperlink" Target="mailto:Celi.Ervesun@fiu.edu" TargetMode="External" /><Relationship Id="rId4" Type="http://schemas.openxmlformats.org/officeDocument/2006/relationships/hyperlink" Target="mailto:Honoriu.Filimon@fiu.edu" TargetMode="External" /><Relationship Id="rId5" Type="http://schemas.openxmlformats.org/officeDocument/2006/relationships/hyperlink" Target="mailto:Stephen.Hawkins@fiu.edu" TargetMode="External" /><Relationship Id="rId6" Type="http://schemas.openxmlformats.org/officeDocument/2006/relationships/hyperlink" Target="mailto:Oscar.Irigoyen@fiu.edu" TargetMode="External" /><Relationship Id="rId7" Type="http://schemas.openxmlformats.org/officeDocument/2006/relationships/hyperlink" Target="mailto:Daniel.Paan@fiu.edu" TargetMode="External" /><Relationship Id="rId8" Type="http://schemas.openxmlformats.org/officeDocument/2006/relationships/hyperlink" Target="mailto:kristine@fm.fiu.edu" TargetMode="External" /><Relationship Id="rId9" Type="http://schemas.openxmlformats.org/officeDocument/2006/relationships/hyperlink" Target="mailto:Gloria.Ruiz@fiu.edu"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drawing" Target="../drawings/drawing2.xml" /><Relationship Id="rId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D25"/>
  <sheetViews>
    <sheetView showGridLines="0" view="pageBreakPreview" zoomScale="85" zoomScaleSheetLayoutView="85" zoomScalePageLayoutView="0" workbookViewId="0" topLeftCell="A1">
      <pane ySplit="1" topLeftCell="A2" activePane="bottomLeft" state="frozen"/>
      <selection pane="topLeft" activeCell="A1" sqref="A1"/>
      <selection pane="bottomLeft" activeCell="C1" sqref="C1:D1"/>
    </sheetView>
  </sheetViews>
  <sheetFormatPr defaultColWidth="9.140625" defaultRowHeight="12.75"/>
  <cols>
    <col min="1" max="1" width="16.28125" style="0" customWidth="1"/>
    <col min="2" max="2" width="57.28125" style="0" customWidth="1"/>
    <col min="3" max="3" width="4.57421875" style="0" customWidth="1"/>
    <col min="4" max="4" width="41.00390625" style="0" customWidth="1"/>
  </cols>
  <sheetData>
    <row r="1" spans="1:4" ht="48" customHeight="1" thickBot="1">
      <c r="A1" s="8"/>
      <c r="B1" s="8"/>
      <c r="C1" s="265" t="s">
        <v>109</v>
      </c>
      <c r="D1" s="265"/>
    </row>
    <row r="2" spans="2:4" ht="30.75" customHeight="1">
      <c r="B2" s="188" t="s">
        <v>110</v>
      </c>
      <c r="D2" s="152"/>
    </row>
    <row r="3" spans="1:4" ht="48.75" customHeight="1">
      <c r="A3" s="137" t="s">
        <v>5</v>
      </c>
      <c r="B3" s="271" t="s">
        <v>466</v>
      </c>
      <c r="C3" s="271"/>
      <c r="D3" s="271"/>
    </row>
    <row r="4" spans="1:4" ht="40.5" customHeight="1">
      <c r="A4" s="137"/>
      <c r="B4" s="269" t="s">
        <v>473</v>
      </c>
      <c r="C4" s="269"/>
      <c r="D4" s="269"/>
    </row>
    <row r="5" spans="1:4" ht="167.25" customHeight="1">
      <c r="A5" s="137" t="s">
        <v>6</v>
      </c>
      <c r="B5" s="267" t="s">
        <v>471</v>
      </c>
      <c r="C5" s="267"/>
      <c r="D5" s="267"/>
    </row>
    <row r="6" spans="1:4" ht="156" customHeight="1">
      <c r="A6" s="14"/>
      <c r="B6" s="267" t="s">
        <v>474</v>
      </c>
      <c r="C6" s="267"/>
      <c r="D6" s="267"/>
    </row>
    <row r="7" spans="1:4" ht="142.5" customHeight="1">
      <c r="A7" s="137" t="s">
        <v>482</v>
      </c>
      <c r="B7" s="267" t="s">
        <v>472</v>
      </c>
      <c r="C7" s="268"/>
      <c r="D7" s="268"/>
    </row>
    <row r="8" spans="1:4" ht="140.25" customHeight="1">
      <c r="A8" s="137" t="s">
        <v>500</v>
      </c>
      <c r="B8" s="267" t="s">
        <v>508</v>
      </c>
      <c r="C8" s="268"/>
      <c r="D8" s="268"/>
    </row>
    <row r="9" spans="1:4" ht="106.5" customHeight="1">
      <c r="A9" s="137"/>
      <c r="B9" s="267" t="s">
        <v>509</v>
      </c>
      <c r="C9" s="268"/>
      <c r="D9" s="268"/>
    </row>
    <row r="10" spans="1:4" ht="107.25" customHeight="1">
      <c r="A10" s="137" t="s">
        <v>501</v>
      </c>
      <c r="B10" s="267" t="s">
        <v>510</v>
      </c>
      <c r="C10" s="268"/>
      <c r="D10" s="268"/>
    </row>
    <row r="11" spans="1:4" ht="93.75" customHeight="1">
      <c r="A11" s="137" t="s">
        <v>502</v>
      </c>
      <c r="B11" s="267" t="s">
        <v>511</v>
      </c>
      <c r="C11" s="268"/>
      <c r="D11" s="268"/>
    </row>
    <row r="12" spans="1:4" ht="122.25" customHeight="1">
      <c r="A12" s="270" t="s">
        <v>60</v>
      </c>
      <c r="B12" s="266" t="s">
        <v>467</v>
      </c>
      <c r="C12" s="266"/>
      <c r="D12" s="266"/>
    </row>
    <row r="13" spans="1:4" ht="35.25" customHeight="1">
      <c r="A13" s="270"/>
      <c r="B13" s="266" t="s">
        <v>468</v>
      </c>
      <c r="C13" s="266"/>
      <c r="D13" s="266"/>
    </row>
    <row r="14" spans="1:4" ht="66" customHeight="1">
      <c r="A14" s="13"/>
      <c r="B14" s="266" t="s">
        <v>469</v>
      </c>
      <c r="C14" s="266"/>
      <c r="D14" s="266"/>
    </row>
    <row r="15" spans="1:4" ht="66.75" customHeight="1">
      <c r="A15" s="13"/>
      <c r="B15" s="266" t="s">
        <v>470</v>
      </c>
      <c r="C15" s="266"/>
      <c r="D15" s="266"/>
    </row>
    <row r="16" spans="1:4" ht="100.5" customHeight="1">
      <c r="A16" s="137" t="s">
        <v>507</v>
      </c>
      <c r="B16" s="239"/>
      <c r="C16" s="239"/>
      <c r="D16" s="239"/>
    </row>
    <row r="17" spans="1:4" ht="12.75" customHeight="1">
      <c r="A17" s="6" t="s">
        <v>512</v>
      </c>
      <c r="B17" s="13"/>
      <c r="C17" s="13"/>
      <c r="D17" s="13"/>
    </row>
    <row r="18" spans="1:4" ht="12.75">
      <c r="A18" s="13"/>
      <c r="B18" s="13"/>
      <c r="C18" s="13"/>
      <c r="D18" s="13"/>
    </row>
    <row r="19" spans="1:4" ht="12.75">
      <c r="A19" s="13"/>
      <c r="B19" s="13"/>
      <c r="C19" s="13"/>
      <c r="D19" s="13"/>
    </row>
    <row r="20" spans="1:4" ht="12.75">
      <c r="A20" s="13"/>
      <c r="B20" s="13"/>
      <c r="C20" s="13"/>
      <c r="D20" s="13"/>
    </row>
    <row r="21" spans="1:4" ht="12.75">
      <c r="A21" s="13"/>
      <c r="B21" s="13"/>
      <c r="C21" s="13"/>
      <c r="D21" s="13"/>
    </row>
    <row r="22" spans="1:4" ht="12.75">
      <c r="A22" s="13"/>
      <c r="B22" s="13"/>
      <c r="C22" s="13"/>
      <c r="D22" s="13"/>
    </row>
    <row r="23" spans="1:4" ht="12.75">
      <c r="A23" s="13"/>
      <c r="B23" s="13"/>
      <c r="C23" s="13"/>
      <c r="D23" s="13"/>
    </row>
    <row r="24" spans="1:4" ht="12.75">
      <c r="A24" s="13"/>
      <c r="B24" s="13"/>
      <c r="C24" s="13"/>
      <c r="D24" s="13"/>
    </row>
    <row r="25" spans="1:4" ht="12.75">
      <c r="A25" s="13"/>
      <c r="B25" s="13"/>
      <c r="C25" s="13"/>
      <c r="D25" s="13"/>
    </row>
  </sheetData>
  <sheetProtection password="F3A3" sheet="1" objects="1" scenarios="1" selectLockedCells="1" selectUnlockedCells="1"/>
  <mergeCells count="15">
    <mergeCell ref="B15:D15"/>
    <mergeCell ref="A12:A13"/>
    <mergeCell ref="B3:D3"/>
    <mergeCell ref="B5:D5"/>
    <mergeCell ref="B6:D6"/>
    <mergeCell ref="B8:D8"/>
    <mergeCell ref="B9:D9"/>
    <mergeCell ref="B11:D11"/>
    <mergeCell ref="B10:D10"/>
    <mergeCell ref="C1:D1"/>
    <mergeCell ref="B12:D12"/>
    <mergeCell ref="B13:D13"/>
    <mergeCell ref="B14:D14"/>
    <mergeCell ref="B7:D7"/>
    <mergeCell ref="B4:D4"/>
  </mergeCells>
  <printOptions/>
  <pageMargins left="0.75" right="0.25" top="0.44" bottom="0.38" header="0.25" footer="0.19"/>
  <pageSetup fitToHeight="0" fitToWidth="1" horizontalDpi="300" verticalDpi="300" orientation="portrait" scale="81" r:id="rId4"/>
  <headerFooter alignWithMargins="0">
    <oddFooter>&amp;L&amp;"Arial,Bold"&amp;12&amp;A&amp;R&amp;"Arial,Bold"&amp;12&amp;P&amp;"Arial,Regular" of &amp;10&amp;N</oddFooter>
  </headerFooter>
  <drawing r:id="rId3"/>
  <legacyDrawing r:id="rId2"/>
  <oleObjects>
    <oleObject progId="Word.Document.12" shapeId="387989" r:id="rId1"/>
  </oleObjects>
</worksheet>
</file>

<file path=xl/worksheets/sheet2.xml><?xml version="1.0" encoding="utf-8"?>
<worksheet xmlns="http://schemas.openxmlformats.org/spreadsheetml/2006/main" xmlns:r="http://schemas.openxmlformats.org/officeDocument/2006/relationships">
  <sheetPr codeName="Sheet1">
    <pageSetUpPr fitToPage="1"/>
  </sheetPr>
  <dimension ref="A1:U46"/>
  <sheetViews>
    <sheetView showGridLines="0" tabSelected="1" view="pageBreakPreview" zoomScaleSheetLayoutView="100" zoomScalePageLayoutView="0" workbookViewId="0" topLeftCell="A1">
      <selection activeCell="H2" sqref="H2"/>
    </sheetView>
  </sheetViews>
  <sheetFormatPr defaultColWidth="9.140625" defaultRowHeight="12.75"/>
  <cols>
    <col min="1" max="1" width="20.8515625" style="0" customWidth="1"/>
    <col min="2" max="2" width="41.57421875" style="0" customWidth="1"/>
    <col min="3" max="3" width="5.57421875" style="0" customWidth="1"/>
    <col min="4" max="4" width="10.7109375" style="0" customWidth="1"/>
    <col min="5" max="5" width="1.421875" style="208" customWidth="1"/>
    <col min="6" max="6" width="19.8515625" style="0" customWidth="1"/>
    <col min="7" max="7" width="16.421875" style="0" customWidth="1"/>
    <col min="8" max="17" width="6.140625" style="0" customWidth="1"/>
    <col min="18" max="18" width="3.00390625" style="0" customWidth="1"/>
    <col min="19" max="19" width="11.140625" style="0" customWidth="1"/>
    <col min="20" max="20" width="11.28125" style="0" customWidth="1"/>
    <col min="21" max="21" width="8.140625" style="0" customWidth="1"/>
  </cols>
  <sheetData>
    <row r="1" spans="1:21" s="54" customFormat="1" ht="42.75" customHeight="1" thickBot="1">
      <c r="A1" s="53"/>
      <c r="B1" s="53"/>
      <c r="C1" s="53"/>
      <c r="D1" s="219" t="s">
        <v>492</v>
      </c>
      <c r="E1" s="218"/>
      <c r="F1" s="280" t="s">
        <v>107</v>
      </c>
      <c r="G1" s="280"/>
      <c r="H1" s="35" t="s">
        <v>85</v>
      </c>
      <c r="I1" s="35" t="s">
        <v>445</v>
      </c>
      <c r="J1" s="35" t="s">
        <v>86</v>
      </c>
      <c r="K1" s="35" t="s">
        <v>100</v>
      </c>
      <c r="L1" s="35" t="s">
        <v>87</v>
      </c>
      <c r="M1" s="35" t="s">
        <v>88</v>
      </c>
      <c r="N1" s="35" t="s">
        <v>89</v>
      </c>
      <c r="O1" s="35" t="s">
        <v>90</v>
      </c>
      <c r="P1" s="35" t="s">
        <v>93</v>
      </c>
      <c r="Q1" s="35"/>
      <c r="R1" s="51"/>
      <c r="S1" s="51" t="s">
        <v>92</v>
      </c>
      <c r="T1" s="51" t="s">
        <v>97</v>
      </c>
      <c r="U1" s="51" t="s">
        <v>91</v>
      </c>
    </row>
    <row r="2" spans="1:21" s="56" customFormat="1" ht="25.5" customHeight="1">
      <c r="A2" s="57" t="s">
        <v>2</v>
      </c>
      <c r="B2" s="274" t="s">
        <v>484</v>
      </c>
      <c r="C2" s="274"/>
      <c r="D2" s="274"/>
      <c r="E2" s="274"/>
      <c r="F2" s="60" t="s">
        <v>485</v>
      </c>
      <c r="G2" s="233"/>
      <c r="H2" s="150" t="s">
        <v>98</v>
      </c>
      <c r="I2" s="151" t="s">
        <v>446</v>
      </c>
      <c r="J2" s="150" t="s">
        <v>99</v>
      </c>
      <c r="K2" s="150" t="s">
        <v>101</v>
      </c>
      <c r="L2" s="150" t="s">
        <v>102</v>
      </c>
      <c r="M2" s="150" t="s">
        <v>103</v>
      </c>
      <c r="N2" s="150" t="s">
        <v>104</v>
      </c>
      <c r="O2" s="150" t="s">
        <v>105</v>
      </c>
      <c r="P2" s="150" t="s">
        <v>106</v>
      </c>
      <c r="Q2" s="150"/>
      <c r="R2" s="151"/>
      <c r="S2" s="151"/>
      <c r="T2" s="151"/>
      <c r="U2" s="151"/>
    </row>
    <row r="3" spans="1:21" s="56" customFormat="1" ht="14.25" customHeight="1">
      <c r="A3" s="58"/>
      <c r="B3" s="195"/>
      <c r="C3" s="57"/>
      <c r="D3" s="58"/>
      <c r="E3" s="202"/>
      <c r="F3" s="60" t="s">
        <v>1</v>
      </c>
      <c r="G3" s="186"/>
      <c r="H3" s="36">
        <v>74049</v>
      </c>
      <c r="I3" s="36">
        <v>74438</v>
      </c>
      <c r="J3" s="36">
        <v>74036</v>
      </c>
      <c r="K3" s="36">
        <v>74037</v>
      </c>
      <c r="L3" s="36">
        <v>65423</v>
      </c>
      <c r="M3" s="36">
        <v>74013</v>
      </c>
      <c r="N3" s="36">
        <v>74055</v>
      </c>
      <c r="O3" s="36">
        <v>74005</v>
      </c>
      <c r="P3" s="36">
        <v>74064</v>
      </c>
      <c r="Q3" s="36"/>
      <c r="R3" s="36"/>
      <c r="S3" s="36">
        <v>74018</v>
      </c>
      <c r="T3" s="36">
        <v>74077</v>
      </c>
      <c r="U3" s="36">
        <v>74085</v>
      </c>
    </row>
    <row r="4" spans="1:21" ht="14.25" customHeight="1">
      <c r="A4" s="31" t="s">
        <v>54</v>
      </c>
      <c r="B4" s="252"/>
      <c r="C4" s="59"/>
      <c r="D4" s="56"/>
      <c r="E4" s="203"/>
      <c r="F4" s="232" t="s">
        <v>486</v>
      </c>
      <c r="G4" s="238"/>
      <c r="H4" s="52"/>
      <c r="I4" s="52"/>
      <c r="J4" s="52"/>
      <c r="K4" s="52"/>
      <c r="L4" s="52"/>
      <c r="M4" s="52"/>
      <c r="N4" s="52"/>
      <c r="O4" s="52"/>
      <c r="P4" s="52"/>
      <c r="Q4" s="52"/>
      <c r="R4" s="52"/>
      <c r="S4" s="52"/>
      <c r="T4" s="52"/>
      <c r="U4" s="52"/>
    </row>
    <row r="5" spans="1:21" ht="14.25" customHeight="1">
      <c r="A5" s="31" t="s">
        <v>55</v>
      </c>
      <c r="B5" s="253"/>
      <c r="C5" s="61"/>
      <c r="D5" s="56"/>
      <c r="E5" s="203"/>
      <c r="F5" s="60" t="s">
        <v>7</v>
      </c>
      <c r="G5" s="187"/>
      <c r="H5" s="52"/>
      <c r="I5" s="52"/>
      <c r="J5" s="52"/>
      <c r="K5" s="52"/>
      <c r="L5" s="52"/>
      <c r="M5" s="52"/>
      <c r="N5" s="52"/>
      <c r="O5" s="52"/>
      <c r="P5" s="52"/>
      <c r="Q5" s="52"/>
      <c r="R5" s="52"/>
      <c r="S5" s="52"/>
      <c r="T5" s="52"/>
      <c r="U5" s="52"/>
    </row>
    <row r="6" spans="1:21" ht="14.25" customHeight="1">
      <c r="A6" s="31" t="s">
        <v>56</v>
      </c>
      <c r="B6" s="254"/>
      <c r="C6" s="62"/>
      <c r="D6" s="56"/>
      <c r="E6" s="203"/>
      <c r="F6" s="60" t="s">
        <v>96</v>
      </c>
      <c r="G6" s="176"/>
      <c r="H6" s="52"/>
      <c r="I6" s="52"/>
      <c r="J6" s="52"/>
      <c r="K6" s="52"/>
      <c r="L6" s="52"/>
      <c r="M6" s="52"/>
      <c r="N6" s="52"/>
      <c r="O6" s="52"/>
      <c r="P6" s="52"/>
      <c r="Q6" s="52"/>
      <c r="R6" s="52"/>
      <c r="S6" s="52"/>
      <c r="T6" s="52"/>
      <c r="U6" s="52"/>
    </row>
    <row r="7" spans="1:21" ht="14.25" customHeight="1">
      <c r="A7" s="31" t="s">
        <v>57</v>
      </c>
      <c r="B7" s="252"/>
      <c r="C7" s="59"/>
      <c r="D7" s="56"/>
      <c r="E7" s="203"/>
      <c r="F7" s="60" t="s">
        <v>0</v>
      </c>
      <c r="G7" s="151"/>
      <c r="H7" s="52"/>
      <c r="I7" s="52"/>
      <c r="J7" s="52"/>
      <c r="K7" s="52"/>
      <c r="L7" s="52"/>
      <c r="M7" s="52"/>
      <c r="N7" s="52"/>
      <c r="O7" s="52"/>
      <c r="P7" s="52"/>
      <c r="Q7" s="52"/>
      <c r="R7" s="52"/>
      <c r="S7" s="52"/>
      <c r="T7" s="52"/>
      <c r="U7" s="52"/>
    </row>
    <row r="8" spans="1:9" ht="31.5" customHeight="1">
      <c r="A8" s="32" t="s">
        <v>58</v>
      </c>
      <c r="B8" s="255"/>
      <c r="C8" s="63"/>
      <c r="D8" s="56"/>
      <c r="E8" s="203"/>
      <c r="F8" s="64" t="s">
        <v>4</v>
      </c>
      <c r="G8" s="196"/>
      <c r="H8" s="52"/>
      <c r="I8" s="52"/>
    </row>
    <row r="9" spans="1:11" ht="17.25" customHeight="1">
      <c r="A9" s="250" t="s">
        <v>59</v>
      </c>
      <c r="B9" s="251" t="s">
        <v>441</v>
      </c>
      <c r="C9" s="63"/>
      <c r="D9" s="56"/>
      <c r="E9" s="203"/>
      <c r="F9" s="50"/>
      <c r="G9" s="50"/>
      <c r="K9" t="s">
        <v>108</v>
      </c>
    </row>
    <row r="10" spans="1:7" s="5" customFormat="1" ht="3" customHeight="1">
      <c r="A10" s="65"/>
      <c r="B10" s="63"/>
      <c r="C10" s="63"/>
      <c r="D10" s="66"/>
      <c r="E10" s="203"/>
      <c r="F10" s="67"/>
      <c r="G10" s="50"/>
    </row>
    <row r="11" spans="1:7" ht="71.25" customHeight="1">
      <c r="A11" s="193" t="s">
        <v>480</v>
      </c>
      <c r="B11" s="193"/>
      <c r="C11" s="282" t="s">
        <v>438</v>
      </c>
      <c r="D11" s="282"/>
      <c r="E11" s="204"/>
      <c r="F11" s="281"/>
      <c r="G11" s="281"/>
    </row>
    <row r="12" spans="1:7" s="5" customFormat="1" ht="6.75" customHeight="1">
      <c r="A12" s="65"/>
      <c r="B12" s="63"/>
      <c r="C12" s="63"/>
      <c r="D12" s="66"/>
      <c r="E12" s="203"/>
      <c r="F12" s="15"/>
      <c r="G12" s="16"/>
    </row>
    <row r="13" spans="1:7" ht="23.25" customHeight="1">
      <c r="A13" s="177" t="s">
        <v>477</v>
      </c>
      <c r="B13" s="178"/>
      <c r="C13" s="178"/>
      <c r="D13" s="178"/>
      <c r="E13" s="205"/>
      <c r="F13" s="12" t="s">
        <v>9</v>
      </c>
      <c r="G13" s="155"/>
    </row>
    <row r="14" spans="1:7" ht="15.75" customHeight="1">
      <c r="A14" s="68"/>
      <c r="B14" s="56"/>
      <c r="C14" s="56"/>
      <c r="D14" s="56"/>
      <c r="E14" s="203"/>
      <c r="F14" s="12" t="s">
        <v>10</v>
      </c>
      <c r="G14" s="156"/>
    </row>
    <row r="15" spans="1:7" ht="40.5" customHeight="1">
      <c r="A15" s="157" t="s">
        <v>33</v>
      </c>
      <c r="B15" s="283"/>
      <c r="C15" s="283"/>
      <c r="D15" s="283"/>
      <c r="E15" s="206"/>
      <c r="F15" s="25" t="s">
        <v>41</v>
      </c>
      <c r="G15" s="236"/>
    </row>
    <row r="16" spans="1:7" ht="18.75" customHeight="1">
      <c r="A16" s="179" t="s">
        <v>478</v>
      </c>
      <c r="B16" s="3"/>
      <c r="C16" s="3"/>
      <c r="D16" s="3"/>
      <c r="E16" s="207"/>
      <c r="F16" s="12"/>
      <c r="G16" s="12"/>
    </row>
    <row r="17" spans="1:7" ht="16.5" customHeight="1">
      <c r="A17" s="19"/>
      <c r="F17" s="2" t="s">
        <v>35</v>
      </c>
      <c r="G17" s="155" t="s">
        <v>506</v>
      </c>
    </row>
    <row r="18" spans="1:7" ht="29.25" customHeight="1">
      <c r="A18" s="157" t="s">
        <v>34</v>
      </c>
      <c r="B18" s="283"/>
      <c r="C18" s="283"/>
      <c r="D18" s="283"/>
      <c r="E18" s="206"/>
      <c r="F18" s="12" t="s">
        <v>36</v>
      </c>
      <c r="G18" s="155" t="s">
        <v>506</v>
      </c>
    </row>
    <row r="19" spans="1:7" ht="18" customHeight="1">
      <c r="A19" s="179" t="s">
        <v>479</v>
      </c>
      <c r="B19" s="3"/>
      <c r="C19" s="3"/>
      <c r="D19" s="3"/>
      <c r="E19" s="209"/>
      <c r="F19" s="190" t="s">
        <v>504</v>
      </c>
      <c r="G19" s="191"/>
    </row>
    <row r="20" spans="1:7" ht="15.75" customHeight="1">
      <c r="A20" s="19"/>
      <c r="F20" s="256" t="s">
        <v>475</v>
      </c>
      <c r="G20" s="237"/>
    </row>
    <row r="21" spans="1:7" ht="92.25" customHeight="1">
      <c r="A21" s="33" t="s">
        <v>440</v>
      </c>
      <c r="B21" s="283"/>
      <c r="C21" s="283"/>
      <c r="D21" s="283"/>
      <c r="E21" s="206"/>
      <c r="F21" s="256" t="s">
        <v>476</v>
      </c>
      <c r="G21" s="279" t="s">
        <v>499</v>
      </c>
    </row>
    <row r="22" spans="1:7" s="17" customFormat="1" ht="15" customHeight="1">
      <c r="A22" s="242" t="s">
        <v>503</v>
      </c>
      <c r="B22" s="240"/>
      <c r="C22" s="240"/>
      <c r="D22" s="241"/>
      <c r="E22" s="210"/>
      <c r="F22" s="257"/>
      <c r="G22" s="279"/>
    </row>
    <row r="23" spans="1:7" s="18" customFormat="1" ht="44.25" customHeight="1">
      <c r="A23" s="223"/>
      <c r="B23" s="277" t="s">
        <v>491</v>
      </c>
      <c r="C23" s="277"/>
      <c r="D23" s="277"/>
      <c r="E23" s="211"/>
      <c r="F23" s="258" t="s">
        <v>490</v>
      </c>
      <c r="G23" s="279"/>
    </row>
    <row r="24" spans="1:7" s="22" customFormat="1" ht="13.5" customHeight="1">
      <c r="A24" s="276" t="s">
        <v>489</v>
      </c>
      <c r="B24" s="259"/>
      <c r="C24" s="221"/>
      <c r="D24" s="199"/>
      <c r="E24" s="194"/>
      <c r="F24" s="180"/>
      <c r="G24" s="222"/>
    </row>
    <row r="25" spans="1:7" s="5" customFormat="1" ht="12.75" customHeight="1">
      <c r="A25" s="276"/>
      <c r="B25" s="260"/>
      <c r="C25" s="63"/>
      <c r="D25" s="201"/>
      <c r="E25" s="208"/>
      <c r="F25" s="278" t="s">
        <v>8</v>
      </c>
      <c r="G25" s="50"/>
    </row>
    <row r="26" spans="1:7" s="18" customFormat="1" ht="16.5" customHeight="1">
      <c r="A26" s="198" t="s">
        <v>488</v>
      </c>
      <c r="B26" s="261"/>
      <c r="C26" s="63"/>
      <c r="D26" s="200"/>
      <c r="E26" s="212"/>
      <c r="F26" s="278"/>
      <c r="G26" s="185">
        <f>'Project Budget Worksheet'!E39</f>
        <v>0</v>
      </c>
    </row>
    <row r="27" spans="1:7" s="56" customFormat="1" ht="3.75" customHeight="1">
      <c r="A27" s="69"/>
      <c r="B27" s="70"/>
      <c r="C27" s="70"/>
      <c r="D27" s="71"/>
      <c r="E27" s="71"/>
      <c r="F27" s="72"/>
      <c r="G27" s="72"/>
    </row>
    <row r="28" spans="1:7" s="56" customFormat="1" ht="14.25" customHeight="1">
      <c r="A28" s="73" t="s">
        <v>495</v>
      </c>
      <c r="B28" s="74"/>
      <c r="C28" s="74"/>
      <c r="D28" s="75"/>
      <c r="E28" s="224"/>
      <c r="F28" s="76"/>
      <c r="G28" s="74"/>
    </row>
    <row r="29" spans="1:7" s="56" customFormat="1" ht="22.5" customHeight="1">
      <c r="A29" s="181" t="s">
        <v>462</v>
      </c>
      <c r="B29" s="77"/>
      <c r="C29" s="78"/>
      <c r="D29" s="78"/>
      <c r="E29" s="213"/>
      <c r="F29" s="184" t="s">
        <v>43</v>
      </c>
      <c r="G29" s="72"/>
    </row>
    <row r="30" spans="1:7" ht="12" customHeight="1">
      <c r="A30" s="4" t="s">
        <v>42</v>
      </c>
      <c r="B30" s="262"/>
      <c r="C30" s="11"/>
      <c r="D30" s="23" t="s">
        <v>94</v>
      </c>
      <c r="E30" s="214"/>
      <c r="F30" s="272"/>
      <c r="G30" s="272"/>
    </row>
    <row r="31" spans="2:7" ht="12" customHeight="1">
      <c r="B31" s="79" t="s">
        <v>461</v>
      </c>
      <c r="C31" s="78"/>
      <c r="D31" s="78"/>
      <c r="E31" s="213"/>
      <c r="F31" s="229"/>
      <c r="G31" s="230"/>
    </row>
    <row r="32" spans="1:7" ht="12.75" customHeight="1">
      <c r="A32" s="24" t="s">
        <v>460</v>
      </c>
      <c r="B32" s="263"/>
      <c r="C32" s="80"/>
      <c r="D32" s="23" t="s">
        <v>44</v>
      </c>
      <c r="E32" s="214"/>
      <c r="F32" s="272"/>
      <c r="G32" s="272"/>
    </row>
    <row r="33" spans="1:7" ht="12" customHeight="1">
      <c r="A33" s="24" t="s">
        <v>40</v>
      </c>
      <c r="B33" s="220"/>
      <c r="C33" s="183"/>
      <c r="D33" s="243" t="s">
        <v>505</v>
      </c>
      <c r="E33" s="234"/>
      <c r="F33" s="235"/>
      <c r="G33" s="235"/>
    </row>
    <row r="34" spans="1:7" ht="27" customHeight="1">
      <c r="A34" s="182" t="s">
        <v>463</v>
      </c>
      <c r="B34" s="1"/>
      <c r="C34" s="275" t="s">
        <v>463</v>
      </c>
      <c r="D34" s="275"/>
      <c r="E34" s="215"/>
      <c r="F34" s="1"/>
      <c r="G34" s="3"/>
    </row>
    <row r="35" spans="1:7" ht="12" customHeight="1">
      <c r="A35" s="4" t="s">
        <v>42</v>
      </c>
      <c r="B35" s="264"/>
      <c r="D35" s="4" t="s">
        <v>42</v>
      </c>
      <c r="E35" s="215"/>
      <c r="F35" s="273"/>
      <c r="G35" s="273"/>
    </row>
    <row r="36" spans="2:6" ht="12" customHeight="1">
      <c r="B36" s="132" t="s">
        <v>481</v>
      </c>
      <c r="F36" s="132" t="s">
        <v>465</v>
      </c>
    </row>
    <row r="37" spans="1:6" ht="12.75" customHeight="1">
      <c r="A37" s="192" t="s">
        <v>459</v>
      </c>
      <c r="B37" s="263"/>
      <c r="F37" s="189" t="s">
        <v>464</v>
      </c>
    </row>
    <row r="38" spans="1:7" ht="12.75">
      <c r="A38" s="23" t="s">
        <v>40</v>
      </c>
      <c r="B38" s="220"/>
      <c r="D38" s="23" t="s">
        <v>40</v>
      </c>
      <c r="E38" s="214"/>
      <c r="F38" s="272"/>
      <c r="G38" s="272"/>
    </row>
    <row r="39" spans="1:7" ht="15" customHeight="1">
      <c r="A39" s="37" t="s">
        <v>496</v>
      </c>
      <c r="B39" s="74"/>
      <c r="C39" s="38"/>
      <c r="D39" s="39"/>
      <c r="E39" s="225"/>
      <c r="F39" s="37" t="s">
        <v>497</v>
      </c>
      <c r="G39" s="38"/>
    </row>
    <row r="40" spans="3:7" ht="13.5" customHeight="1">
      <c r="C40" s="56"/>
      <c r="D40" s="135" t="s">
        <v>51</v>
      </c>
      <c r="E40" s="216"/>
      <c r="F40" s="227">
        <f>B4</f>
        <v>0</v>
      </c>
      <c r="G40" s="226">
        <f>B7</f>
        <v>0</v>
      </c>
    </row>
    <row r="41" spans="1:7" ht="13.5" customHeight="1">
      <c r="A41" s="24" t="s">
        <v>458</v>
      </c>
      <c r="B41" s="231"/>
      <c r="C41" s="56"/>
      <c r="D41" s="135" t="s">
        <v>52</v>
      </c>
      <c r="E41" s="216"/>
      <c r="F41" s="228">
        <f>G6</f>
        <v>0</v>
      </c>
      <c r="G41" s="136" t="s">
        <v>95</v>
      </c>
    </row>
    <row r="42" spans="3:7" ht="13.5" customHeight="1">
      <c r="C42" s="56"/>
      <c r="D42" s="158" t="s">
        <v>53</v>
      </c>
      <c r="E42" s="217"/>
      <c r="F42" s="159" t="s">
        <v>50</v>
      </c>
      <c r="G42" s="160" t="s">
        <v>81</v>
      </c>
    </row>
    <row r="43" spans="1:7" ht="13.5" customHeight="1">
      <c r="A43" s="6"/>
      <c r="B43" s="56"/>
      <c r="C43" s="56"/>
      <c r="D43" s="158" t="s">
        <v>436</v>
      </c>
      <c r="E43" s="217"/>
      <c r="F43" s="159" t="s">
        <v>82</v>
      </c>
      <c r="G43" s="160" t="s">
        <v>81</v>
      </c>
    </row>
    <row r="44" spans="1:7" ht="13.5" customHeight="1">
      <c r="A44" s="6"/>
      <c r="B44" s="56"/>
      <c r="C44" s="56"/>
      <c r="D44" s="158" t="s">
        <v>437</v>
      </c>
      <c r="E44" s="217"/>
      <c r="F44" s="159" t="s">
        <v>97</v>
      </c>
      <c r="G44" s="160" t="s">
        <v>95</v>
      </c>
    </row>
    <row r="45" spans="1:7" ht="13.5" customHeight="1">
      <c r="A45" s="6"/>
      <c r="B45" s="56"/>
      <c r="C45" s="56"/>
      <c r="D45" s="158" t="s">
        <v>498</v>
      </c>
      <c r="E45" s="217"/>
      <c r="F45" s="227">
        <f>F35</f>
        <v>0</v>
      </c>
      <c r="G45" s="160" t="s">
        <v>494</v>
      </c>
    </row>
    <row r="46" spans="1:7" ht="13.5" customHeight="1">
      <c r="A46" s="6" t="s">
        <v>526</v>
      </c>
      <c r="D46" s="158" t="s">
        <v>442</v>
      </c>
      <c r="E46" s="217"/>
      <c r="F46" s="159" t="s">
        <v>456</v>
      </c>
      <c r="G46" s="161" t="s">
        <v>457</v>
      </c>
    </row>
  </sheetData>
  <sheetProtection password="F3A3" sheet="1" selectLockedCells="1"/>
  <mergeCells count="16">
    <mergeCell ref="A24:A25"/>
    <mergeCell ref="B23:D23"/>
    <mergeCell ref="F25:F26"/>
    <mergeCell ref="G21:G23"/>
    <mergeCell ref="F1:G1"/>
    <mergeCell ref="F11:G11"/>
    <mergeCell ref="C11:D11"/>
    <mergeCell ref="B21:D21"/>
    <mergeCell ref="B18:D18"/>
    <mergeCell ref="B15:D15"/>
    <mergeCell ref="F30:G30"/>
    <mergeCell ref="F32:G32"/>
    <mergeCell ref="F35:G35"/>
    <mergeCell ref="B2:E2"/>
    <mergeCell ref="F38:G38"/>
    <mergeCell ref="C34:D34"/>
  </mergeCells>
  <hyperlinks>
    <hyperlink ref="H2" r:id="rId1" display="Carlos.Aspillaga@fiu.edu "/>
    <hyperlink ref="J2" r:id="rId2" display="Alberto.Delgado@fiu.edu "/>
    <hyperlink ref="K2" r:id="rId3" display="Celi.Ervesun@fiu.edu "/>
    <hyperlink ref="L2" r:id="rId4" display="Honoriu.Filimon@fiu.edu"/>
    <hyperlink ref="M2" r:id="rId5" display="Stephen.Hawkins@fiu.edu"/>
    <hyperlink ref="N2" r:id="rId6" display="Oscar.Irigoyen@fiu.edu "/>
    <hyperlink ref="O2" r:id="rId7" display="Daniel.Paan@fiu.edu "/>
    <hyperlink ref="I2" r:id="rId8" display="kristine@fm.fiu.edu"/>
    <hyperlink ref="P2" r:id="rId9" display="Gloria.Ruiz@fiu.edu "/>
  </hyperlinks>
  <printOptions/>
  <pageMargins left="0.78" right="0.2" top="0.21" bottom="0.37" header="0.17" footer="0.19"/>
  <pageSetup fitToHeight="0" fitToWidth="1" horizontalDpi="600" verticalDpi="600" orientation="portrait" scale="84" r:id="rId13"/>
  <headerFooter alignWithMargins="0">
    <oddFooter>&amp;L&amp;12FIU/Facilities Construction&amp;R0902 Edition</oddFooter>
  </headerFooter>
  <drawing r:id="rId12"/>
  <legacyDrawing r:id="rId11"/>
</worksheet>
</file>

<file path=xl/worksheets/sheet3.xml><?xml version="1.0" encoding="utf-8"?>
<worksheet xmlns="http://schemas.openxmlformats.org/spreadsheetml/2006/main" xmlns:r="http://schemas.openxmlformats.org/officeDocument/2006/relationships">
  <sheetPr codeName="Sheet3">
    <pageSetUpPr fitToPage="1"/>
  </sheetPr>
  <dimension ref="A1:J36"/>
  <sheetViews>
    <sheetView showGridLines="0" view="pageBreakPreview" zoomScaleSheetLayoutView="100" zoomScalePageLayoutView="0" workbookViewId="0" topLeftCell="A1">
      <pane ySplit="6" topLeftCell="A7" activePane="bottomLeft" state="frozen"/>
      <selection pane="topLeft" activeCell="B35" sqref="B35"/>
      <selection pane="bottomLeft" activeCell="I8" sqref="I8"/>
    </sheetView>
  </sheetViews>
  <sheetFormatPr defaultColWidth="9.140625" defaultRowHeight="12.75"/>
  <cols>
    <col min="1" max="1" width="3.28125" style="0" customWidth="1"/>
    <col min="2" max="2" width="7.140625" style="0" customWidth="1"/>
    <col min="3" max="3" width="33.57421875" style="0" customWidth="1"/>
    <col min="4" max="4" width="8.140625" style="0" customWidth="1"/>
    <col min="5" max="5" width="7.140625" style="0" customWidth="1"/>
    <col min="6" max="6" width="5.00390625" style="0" customWidth="1"/>
    <col min="7" max="7" width="5.8515625" style="0" customWidth="1"/>
    <col min="8" max="8" width="16.8515625" style="0" customWidth="1"/>
    <col min="9" max="9" width="21.57421875" style="0" customWidth="1"/>
    <col min="10" max="10" width="26.57421875" style="0" customWidth="1"/>
    <col min="11" max="11" width="7.421875" style="0" customWidth="1"/>
    <col min="12" max="12" width="6.57421875" style="0" customWidth="1"/>
    <col min="14" max="14" width="6.28125" style="0" customWidth="1"/>
    <col min="15" max="15" width="11.421875" style="0" customWidth="1"/>
    <col min="16" max="16" width="11.28125" style="0" customWidth="1"/>
    <col min="17" max="17" width="7.8515625" style="0" customWidth="1"/>
  </cols>
  <sheetData>
    <row r="1" spans="1:10" s="9" customFormat="1" ht="43.5" customHeight="1" thickBot="1">
      <c r="A1" s="8"/>
      <c r="B1" s="8"/>
      <c r="C1" s="8"/>
      <c r="D1" s="8"/>
      <c r="E1" s="286" t="s">
        <v>37</v>
      </c>
      <c r="F1" s="286"/>
      <c r="G1" s="286"/>
      <c r="H1" s="286"/>
      <c r="I1" s="286"/>
      <c r="J1" s="286"/>
    </row>
    <row r="2" spans="3:10" ht="24" customHeight="1">
      <c r="C2" s="7"/>
      <c r="D2" s="7"/>
      <c r="F2" s="10"/>
      <c r="G2" s="49"/>
      <c r="H2" s="10" t="s">
        <v>2</v>
      </c>
      <c r="I2" s="49" t="s">
        <v>76</v>
      </c>
      <c r="J2" s="49"/>
    </row>
    <row r="3" spans="1:10" ht="19.5" customHeight="1">
      <c r="A3" s="163" t="s">
        <v>39</v>
      </c>
      <c r="D3" t="s">
        <v>80</v>
      </c>
      <c r="E3" s="294">
        <f>'Minor Project Work Request Form'!B33</f>
        <v>0</v>
      </c>
      <c r="F3" s="294"/>
      <c r="G3" s="294"/>
      <c r="H3" s="56"/>
      <c r="I3" s="60" t="s">
        <v>1</v>
      </c>
      <c r="J3" s="81">
        <f>'Minor Project Work Request Form'!G3</f>
        <v>0</v>
      </c>
    </row>
    <row r="4" spans="1:10" ht="27" customHeight="1">
      <c r="A4" s="284" t="s">
        <v>65</v>
      </c>
      <c r="B4" s="290" t="s">
        <v>66</v>
      </c>
      <c r="C4" s="7"/>
      <c r="D4" s="292" t="s">
        <v>67</v>
      </c>
      <c r="E4" s="287" t="s">
        <v>49</v>
      </c>
      <c r="F4" s="288"/>
      <c r="G4" s="289"/>
      <c r="H4" s="287" t="s">
        <v>69</v>
      </c>
      <c r="I4" s="289"/>
      <c r="J4" s="47" t="s">
        <v>78</v>
      </c>
    </row>
    <row r="5" spans="1:10" s="29" customFormat="1" ht="19.5" customHeight="1">
      <c r="A5" s="285"/>
      <c r="B5" s="291"/>
      <c r="C5" s="30" t="s">
        <v>45</v>
      </c>
      <c r="D5" s="293"/>
      <c r="E5" s="48" t="s">
        <v>46</v>
      </c>
      <c r="F5" s="48" t="s">
        <v>47</v>
      </c>
      <c r="G5" s="48" t="s">
        <v>48</v>
      </c>
      <c r="H5" s="48" t="s">
        <v>77</v>
      </c>
      <c r="I5" s="48" t="s">
        <v>74</v>
      </c>
      <c r="J5" s="162" t="s">
        <v>443</v>
      </c>
    </row>
    <row r="6" spans="1:10" ht="12.75">
      <c r="A6" s="26"/>
      <c r="B6" s="26"/>
      <c r="C6" s="27"/>
      <c r="D6" s="40" t="s">
        <v>68</v>
      </c>
      <c r="E6" s="27"/>
      <c r="F6" s="27"/>
      <c r="G6" s="27"/>
      <c r="H6" s="27"/>
      <c r="I6" s="27"/>
      <c r="J6" s="28"/>
    </row>
    <row r="7" spans="1:10" ht="25.5">
      <c r="A7" s="244">
        <v>1</v>
      </c>
      <c r="B7" s="244">
        <v>1025</v>
      </c>
      <c r="C7" s="245" t="s">
        <v>71</v>
      </c>
      <c r="D7" s="246" t="s">
        <v>72</v>
      </c>
      <c r="E7" s="246">
        <v>110</v>
      </c>
      <c r="F7" s="246">
        <v>20</v>
      </c>
      <c r="G7" s="246" t="s">
        <v>70</v>
      </c>
      <c r="H7" s="247" t="s">
        <v>73</v>
      </c>
      <c r="I7" s="247" t="s">
        <v>75</v>
      </c>
      <c r="J7" s="248" t="s">
        <v>79</v>
      </c>
    </row>
    <row r="8" spans="1:10" ht="12.75">
      <c r="A8" s="82"/>
      <c r="B8" s="82"/>
      <c r="C8" s="83"/>
      <c r="D8" s="84"/>
      <c r="E8" s="84"/>
      <c r="F8" s="84"/>
      <c r="G8" s="84"/>
      <c r="H8" s="85"/>
      <c r="I8" s="85"/>
      <c r="J8" s="86"/>
    </row>
    <row r="9" spans="1:10" ht="12.75">
      <c r="A9" s="82"/>
      <c r="B9" s="82"/>
      <c r="C9" s="83"/>
      <c r="D9" s="84"/>
      <c r="E9" s="84"/>
      <c r="F9" s="84"/>
      <c r="G9" s="84"/>
      <c r="H9" s="85"/>
      <c r="I9" s="85"/>
      <c r="J9" s="86"/>
    </row>
    <row r="10" spans="1:10" ht="12.75">
      <c r="A10" s="82"/>
      <c r="B10" s="82"/>
      <c r="C10" s="83"/>
      <c r="D10" s="84"/>
      <c r="E10" s="84"/>
      <c r="F10" s="84"/>
      <c r="G10" s="84"/>
      <c r="H10" s="85"/>
      <c r="I10" s="85"/>
      <c r="J10" s="86"/>
    </row>
    <row r="11" spans="1:10" ht="12.75">
      <c r="A11" s="82"/>
      <c r="B11" s="82"/>
      <c r="C11" s="83"/>
      <c r="D11" s="84"/>
      <c r="E11" s="84"/>
      <c r="F11" s="84"/>
      <c r="G11" s="84"/>
      <c r="H11" s="85"/>
      <c r="I11" s="85"/>
      <c r="J11" s="86"/>
    </row>
    <row r="12" spans="1:10" ht="12.75">
      <c r="A12" s="82"/>
      <c r="B12" s="82"/>
      <c r="C12" s="83"/>
      <c r="D12" s="84"/>
      <c r="E12" s="84"/>
      <c r="F12" s="84"/>
      <c r="G12" s="84"/>
      <c r="H12" s="85"/>
      <c r="I12" s="85"/>
      <c r="J12" s="86"/>
    </row>
    <row r="13" spans="1:10" ht="12.75">
      <c r="A13" s="82"/>
      <c r="B13" s="82"/>
      <c r="C13" s="83"/>
      <c r="D13" s="84"/>
      <c r="E13" s="84"/>
      <c r="F13" s="84"/>
      <c r="G13" s="84"/>
      <c r="H13" s="85"/>
      <c r="I13" s="85"/>
      <c r="J13" s="86"/>
    </row>
    <row r="14" spans="1:10" ht="12.75">
      <c r="A14" s="82"/>
      <c r="B14" s="82"/>
      <c r="C14" s="83"/>
      <c r="D14" s="84"/>
      <c r="E14" s="84"/>
      <c r="F14" s="84"/>
      <c r="G14" s="84"/>
      <c r="H14" s="85"/>
      <c r="I14" s="85"/>
      <c r="J14" s="86"/>
    </row>
    <row r="15" spans="1:10" ht="12.75">
      <c r="A15" s="82"/>
      <c r="B15" s="82"/>
      <c r="C15" s="83"/>
      <c r="D15" s="84"/>
      <c r="E15" s="84"/>
      <c r="F15" s="84"/>
      <c r="G15" s="84"/>
      <c r="H15" s="85"/>
      <c r="I15" s="85"/>
      <c r="J15" s="86"/>
    </row>
    <row r="16" spans="1:10" ht="12.75">
      <c r="A16" s="82"/>
      <c r="B16" s="82"/>
      <c r="C16" s="83"/>
      <c r="D16" s="84"/>
      <c r="E16" s="84"/>
      <c r="F16" s="84"/>
      <c r="G16" s="84"/>
      <c r="H16" s="85"/>
      <c r="I16" s="85"/>
      <c r="J16" s="86"/>
    </row>
    <row r="17" spans="1:10" ht="12.75">
      <c r="A17" s="82"/>
      <c r="B17" s="82"/>
      <c r="C17" s="83"/>
      <c r="D17" s="84"/>
      <c r="E17" s="84"/>
      <c r="F17" s="84"/>
      <c r="G17" s="84"/>
      <c r="H17" s="85"/>
      <c r="I17" s="85"/>
      <c r="J17" s="86"/>
    </row>
    <row r="18" spans="1:10" ht="12.75">
      <c r="A18" s="82"/>
      <c r="B18" s="82"/>
      <c r="C18" s="83"/>
      <c r="D18" s="84"/>
      <c r="E18" s="84"/>
      <c r="F18" s="84"/>
      <c r="G18" s="84"/>
      <c r="H18" s="85"/>
      <c r="I18" s="85"/>
      <c r="J18" s="86"/>
    </row>
    <row r="19" spans="1:10" ht="12.75">
      <c r="A19" s="82"/>
      <c r="B19" s="82"/>
      <c r="C19" s="83"/>
      <c r="D19" s="84"/>
      <c r="E19" s="84"/>
      <c r="F19" s="84"/>
      <c r="G19" s="84"/>
      <c r="H19" s="85"/>
      <c r="I19" s="85"/>
      <c r="J19" s="86"/>
    </row>
    <row r="20" spans="1:10" ht="12.75">
      <c r="A20" s="82"/>
      <c r="B20" s="82"/>
      <c r="C20" s="83"/>
      <c r="D20" s="84"/>
      <c r="E20" s="84"/>
      <c r="F20" s="84"/>
      <c r="G20" s="84"/>
      <c r="H20" s="85"/>
      <c r="I20" s="85"/>
      <c r="J20" s="86"/>
    </row>
    <row r="21" spans="1:10" ht="12.75">
      <c r="A21" s="82"/>
      <c r="B21" s="82"/>
      <c r="C21" s="83"/>
      <c r="D21" s="84"/>
      <c r="E21" s="84"/>
      <c r="F21" s="84"/>
      <c r="G21" s="84"/>
      <c r="H21" s="85"/>
      <c r="I21" s="85"/>
      <c r="J21" s="86"/>
    </row>
    <row r="22" spans="1:10" ht="12.75">
      <c r="A22" s="82"/>
      <c r="B22" s="82"/>
      <c r="C22" s="83"/>
      <c r="D22" s="84"/>
      <c r="E22" s="84"/>
      <c r="F22" s="84"/>
      <c r="G22" s="84"/>
      <c r="H22" s="85"/>
      <c r="I22" s="85"/>
      <c r="J22" s="86"/>
    </row>
    <row r="23" spans="1:10" ht="12.75">
      <c r="A23" s="82"/>
      <c r="B23" s="82"/>
      <c r="C23" s="83"/>
      <c r="D23" s="84"/>
      <c r="E23" s="84"/>
      <c r="F23" s="84"/>
      <c r="G23" s="84"/>
      <c r="H23" s="85"/>
      <c r="I23" s="85"/>
      <c r="J23" s="86"/>
    </row>
    <row r="24" spans="1:10" ht="12.75">
      <c r="A24" s="82"/>
      <c r="B24" s="82"/>
      <c r="C24" s="83"/>
      <c r="D24" s="84"/>
      <c r="E24" s="84"/>
      <c r="F24" s="84"/>
      <c r="G24" s="84"/>
      <c r="H24" s="85"/>
      <c r="I24" s="85"/>
      <c r="J24" s="86"/>
    </row>
    <row r="25" spans="1:10" ht="12.75">
      <c r="A25" s="82"/>
      <c r="B25" s="82"/>
      <c r="C25" s="83"/>
      <c r="D25" s="84"/>
      <c r="E25" s="84"/>
      <c r="F25" s="84"/>
      <c r="G25" s="84"/>
      <c r="H25" s="85"/>
      <c r="I25" s="85"/>
      <c r="J25" s="86"/>
    </row>
    <row r="26" spans="1:10" ht="12.75">
      <c r="A26" s="82"/>
      <c r="B26" s="82"/>
      <c r="C26" s="83"/>
      <c r="D26" s="84"/>
      <c r="E26" s="84"/>
      <c r="F26" s="84"/>
      <c r="G26" s="84"/>
      <c r="H26" s="85"/>
      <c r="I26" s="85"/>
      <c r="J26" s="86"/>
    </row>
    <row r="27" spans="1:10" ht="12.75">
      <c r="A27" s="82"/>
      <c r="B27" s="82"/>
      <c r="C27" s="83"/>
      <c r="D27" s="84"/>
      <c r="E27" s="84"/>
      <c r="F27" s="84"/>
      <c r="G27" s="84"/>
      <c r="H27" s="85"/>
      <c r="I27" s="85"/>
      <c r="J27" s="86"/>
    </row>
    <row r="28" spans="1:10" ht="12.75">
      <c r="A28" s="82"/>
      <c r="B28" s="82"/>
      <c r="C28" s="83"/>
      <c r="D28" s="84"/>
      <c r="E28" s="84"/>
      <c r="F28" s="84"/>
      <c r="G28" s="84"/>
      <c r="H28" s="85"/>
      <c r="I28" s="85"/>
      <c r="J28" s="86"/>
    </row>
    <row r="29" spans="1:10" ht="12.75">
      <c r="A29" s="82"/>
      <c r="B29" s="82"/>
      <c r="C29" s="83"/>
      <c r="D29" s="84"/>
      <c r="E29" s="84"/>
      <c r="F29" s="84"/>
      <c r="G29" s="84"/>
      <c r="H29" s="85"/>
      <c r="I29" s="85"/>
      <c r="J29" s="86"/>
    </row>
    <row r="30" spans="1:10" ht="12.75">
      <c r="A30" s="82"/>
      <c r="B30" s="82"/>
      <c r="C30" s="83"/>
      <c r="D30" s="84"/>
      <c r="E30" s="84"/>
      <c r="F30" s="84"/>
      <c r="G30" s="84"/>
      <c r="H30" s="85"/>
      <c r="I30" s="85"/>
      <c r="J30" s="86"/>
    </row>
    <row r="31" spans="1:10" ht="12.75">
      <c r="A31" s="82"/>
      <c r="B31" s="82"/>
      <c r="C31" s="83"/>
      <c r="D31" s="84"/>
      <c r="E31" s="84"/>
      <c r="F31" s="84"/>
      <c r="G31" s="84"/>
      <c r="H31" s="85"/>
      <c r="I31" s="85"/>
      <c r="J31" s="86"/>
    </row>
    <row r="32" spans="1:10" ht="12.75">
      <c r="A32" s="82"/>
      <c r="B32" s="82"/>
      <c r="C32" s="83"/>
      <c r="D32" s="84"/>
      <c r="E32" s="84"/>
      <c r="F32" s="84"/>
      <c r="G32" s="84"/>
      <c r="H32" s="85"/>
      <c r="I32" s="85"/>
      <c r="J32" s="86"/>
    </row>
    <row r="33" spans="1:10" ht="12.75">
      <c r="A33" s="82"/>
      <c r="B33" s="82"/>
      <c r="C33" s="83"/>
      <c r="D33" s="84"/>
      <c r="E33" s="84"/>
      <c r="F33" s="84"/>
      <c r="G33" s="84"/>
      <c r="H33" s="85"/>
      <c r="I33" s="85"/>
      <c r="J33" s="86"/>
    </row>
    <row r="34" spans="1:10" ht="12.75">
      <c r="A34" s="41"/>
      <c r="B34" s="41"/>
      <c r="C34" s="46"/>
      <c r="D34" s="43"/>
      <c r="E34" s="42"/>
      <c r="F34" s="42"/>
      <c r="G34" s="42"/>
      <c r="H34" s="45"/>
      <c r="I34" s="45"/>
      <c r="J34" s="44"/>
    </row>
    <row r="36" ht="13.5">
      <c r="A36" s="6" t="s">
        <v>483</v>
      </c>
    </row>
  </sheetData>
  <sheetProtection password="F3A3" sheet="1" objects="1" scenarios="1" formatCells="0" insertRows="0" deleteRows="0" selectLockedCells="1" sort="0" autoFilter="0"/>
  <mergeCells count="7">
    <mergeCell ref="A4:A5"/>
    <mergeCell ref="E1:J1"/>
    <mergeCell ref="E4:G4"/>
    <mergeCell ref="B4:B5"/>
    <mergeCell ref="D4:D5"/>
    <mergeCell ref="H4:I4"/>
    <mergeCell ref="E3:G3"/>
  </mergeCells>
  <printOptions/>
  <pageMargins left="0.5" right="0.5" top="0.66" bottom="0.51" header="0.25" footer="0.25"/>
  <pageSetup fitToHeight="0" fitToWidth="1" horizontalDpi="600" verticalDpi="600" orientation="landscape" scale="96" r:id="rId2"/>
  <headerFooter alignWithMargins="0">
    <oddFooter>&amp;LFIU/Facilities Construction&amp;R0706 Edition</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G148"/>
  <sheetViews>
    <sheetView view="pageBreakPreview" zoomScaleSheetLayoutView="100" zoomScalePageLayoutView="0" workbookViewId="0" topLeftCell="A1">
      <selection activeCell="F12" sqref="F12"/>
    </sheetView>
  </sheetViews>
  <sheetFormatPr defaultColWidth="9.140625" defaultRowHeight="12.75"/>
  <cols>
    <col min="1" max="1" width="35.140625" style="0" customWidth="1"/>
    <col min="2" max="2" width="24.57421875" style="138" customWidth="1"/>
    <col min="3" max="3" width="7.8515625" style="20" customWidth="1"/>
    <col min="4" max="4" width="11.7109375" style="5" customWidth="1"/>
    <col min="5" max="5" width="7.57421875" style="167" customWidth="1"/>
    <col min="6" max="6" width="37.140625" style="149" customWidth="1"/>
    <col min="7" max="7" width="3.7109375" style="0" customWidth="1"/>
  </cols>
  <sheetData>
    <row r="1" spans="1:6" ht="15">
      <c r="A1" s="154" t="s">
        <v>444</v>
      </c>
      <c r="B1" s="197" t="s">
        <v>487</v>
      </c>
      <c r="C1" s="139" t="s">
        <v>111</v>
      </c>
      <c r="D1" s="140">
        <v>8</v>
      </c>
      <c r="E1" s="164" t="s">
        <v>112</v>
      </c>
      <c r="F1" s="153" t="s">
        <v>525</v>
      </c>
    </row>
    <row r="2" spans="1:6" ht="15">
      <c r="A2" s="142" t="s">
        <v>524</v>
      </c>
      <c r="B2" s="144" t="s">
        <v>493</v>
      </c>
      <c r="C2" s="168">
        <v>1</v>
      </c>
      <c r="D2" s="169" t="s">
        <v>111</v>
      </c>
      <c r="E2" s="170"/>
      <c r="F2" s="171" t="s">
        <v>523</v>
      </c>
    </row>
    <row r="3" spans="1:7" ht="15">
      <c r="A3" s="142" t="s">
        <v>113</v>
      </c>
      <c r="B3" s="144" t="s">
        <v>85</v>
      </c>
      <c r="C3" s="139">
        <v>1</v>
      </c>
      <c r="D3" s="140" t="s">
        <v>114</v>
      </c>
      <c r="E3" s="164" t="s">
        <v>115</v>
      </c>
      <c r="F3" s="141" t="s">
        <v>300</v>
      </c>
      <c r="G3">
        <f aca="true" t="shared" si="0" ref="G3:G72">G2+1</f>
        <v>1</v>
      </c>
    </row>
    <row r="4" spans="1:7" ht="15">
      <c r="A4" s="143" t="s">
        <v>116</v>
      </c>
      <c r="B4" s="144" t="s">
        <v>445</v>
      </c>
      <c r="C4" s="139">
        <v>1</v>
      </c>
      <c r="D4" s="140" t="s">
        <v>117</v>
      </c>
      <c r="E4" s="164" t="s">
        <v>118</v>
      </c>
      <c r="F4" s="141" t="s">
        <v>301</v>
      </c>
      <c r="G4">
        <f t="shared" si="0"/>
        <v>2</v>
      </c>
    </row>
    <row r="5" spans="1:7" ht="15">
      <c r="A5" s="143" t="s">
        <v>119</v>
      </c>
      <c r="B5" s="144" t="s">
        <v>86</v>
      </c>
      <c r="C5" s="139">
        <v>1</v>
      </c>
      <c r="D5" s="140" t="s">
        <v>120</v>
      </c>
      <c r="E5" s="164" t="s">
        <v>121</v>
      </c>
      <c r="F5" s="141" t="s">
        <v>302</v>
      </c>
      <c r="G5">
        <f t="shared" si="0"/>
        <v>3</v>
      </c>
    </row>
    <row r="6" spans="2:7" ht="15">
      <c r="B6" s="144" t="s">
        <v>100</v>
      </c>
      <c r="C6" s="139">
        <v>1</v>
      </c>
      <c r="D6" s="145" t="s">
        <v>122</v>
      </c>
      <c r="E6" s="165" t="s">
        <v>123</v>
      </c>
      <c r="F6" s="141" t="s">
        <v>303</v>
      </c>
      <c r="G6">
        <f>G5+1</f>
        <v>4</v>
      </c>
    </row>
    <row r="7" spans="2:7" ht="15">
      <c r="B7" s="144" t="s">
        <v>87</v>
      </c>
      <c r="C7" s="139">
        <v>1</v>
      </c>
      <c r="D7" s="140" t="s">
        <v>124</v>
      </c>
      <c r="E7" s="164" t="s">
        <v>125</v>
      </c>
      <c r="F7" s="141" t="s">
        <v>304</v>
      </c>
      <c r="G7">
        <f t="shared" si="0"/>
        <v>5</v>
      </c>
    </row>
    <row r="8" spans="2:7" ht="15">
      <c r="B8" s="144" t="s">
        <v>88</v>
      </c>
      <c r="C8" s="139">
        <v>1</v>
      </c>
      <c r="D8" s="140" t="s">
        <v>452</v>
      </c>
      <c r="E8" s="140" t="s">
        <v>125</v>
      </c>
      <c r="F8" s="141" t="s">
        <v>453</v>
      </c>
      <c r="G8">
        <f t="shared" si="0"/>
        <v>6</v>
      </c>
    </row>
    <row r="9" spans="2:7" ht="15">
      <c r="B9" s="144" t="s">
        <v>89</v>
      </c>
      <c r="C9" s="139">
        <v>1</v>
      </c>
      <c r="D9" s="145" t="s">
        <v>126</v>
      </c>
      <c r="E9" s="165" t="s">
        <v>127</v>
      </c>
      <c r="F9" s="141" t="s">
        <v>305</v>
      </c>
      <c r="G9">
        <f t="shared" si="0"/>
        <v>7</v>
      </c>
    </row>
    <row r="10" spans="2:7" ht="15">
      <c r="B10" s="144" t="s">
        <v>90</v>
      </c>
      <c r="C10" s="139">
        <v>1</v>
      </c>
      <c r="D10" s="140" t="s">
        <v>128</v>
      </c>
      <c r="E10" s="164" t="s">
        <v>129</v>
      </c>
      <c r="F10" s="141" t="s">
        <v>306</v>
      </c>
      <c r="G10">
        <f t="shared" si="0"/>
        <v>8</v>
      </c>
    </row>
    <row r="11" spans="2:7" ht="15">
      <c r="B11" s="144" t="s">
        <v>93</v>
      </c>
      <c r="C11" s="139">
        <v>1</v>
      </c>
      <c r="D11" s="145" t="s">
        <v>130</v>
      </c>
      <c r="E11" s="165" t="s">
        <v>131</v>
      </c>
      <c r="F11" s="141" t="s">
        <v>307</v>
      </c>
      <c r="G11">
        <f t="shared" si="0"/>
        <v>9</v>
      </c>
    </row>
    <row r="12" spans="2:7" ht="15">
      <c r="B12" s="144"/>
      <c r="C12" s="139">
        <v>1</v>
      </c>
      <c r="D12" s="140" t="s">
        <v>132</v>
      </c>
      <c r="E12" s="164" t="s">
        <v>133</v>
      </c>
      <c r="F12" s="141" t="s">
        <v>308</v>
      </c>
      <c r="G12">
        <f t="shared" si="0"/>
        <v>10</v>
      </c>
    </row>
    <row r="13" spans="2:7" ht="15">
      <c r="B13" s="144"/>
      <c r="C13" s="139">
        <v>1</v>
      </c>
      <c r="D13" s="145" t="s">
        <v>134</v>
      </c>
      <c r="E13" s="165" t="s">
        <v>135</v>
      </c>
      <c r="F13" s="141" t="s">
        <v>309</v>
      </c>
      <c r="G13">
        <f t="shared" si="0"/>
        <v>11</v>
      </c>
    </row>
    <row r="14" spans="2:7" ht="15">
      <c r="B14" s="144"/>
      <c r="C14" s="139">
        <v>1</v>
      </c>
      <c r="D14" s="140" t="s">
        <v>136</v>
      </c>
      <c r="E14" s="164" t="s">
        <v>137</v>
      </c>
      <c r="F14" s="141" t="s">
        <v>310</v>
      </c>
      <c r="G14">
        <f t="shared" si="0"/>
        <v>12</v>
      </c>
    </row>
    <row r="15" spans="2:7" ht="15">
      <c r="B15" s="144"/>
      <c r="C15" s="139">
        <v>1</v>
      </c>
      <c r="D15" s="145" t="s">
        <v>138</v>
      </c>
      <c r="E15" s="165" t="s">
        <v>139</v>
      </c>
      <c r="F15" s="141" t="s">
        <v>311</v>
      </c>
      <c r="G15">
        <f t="shared" si="0"/>
        <v>13</v>
      </c>
    </row>
    <row r="16" spans="2:7" ht="15">
      <c r="B16" s="144"/>
      <c r="C16" s="139">
        <v>1</v>
      </c>
      <c r="D16" s="140" t="s">
        <v>140</v>
      </c>
      <c r="E16" s="164" t="s">
        <v>141</v>
      </c>
      <c r="F16" s="141" t="s">
        <v>312</v>
      </c>
      <c r="G16">
        <f t="shared" si="0"/>
        <v>14</v>
      </c>
    </row>
    <row r="17" spans="3:7" ht="15">
      <c r="C17" s="139">
        <v>1</v>
      </c>
      <c r="D17" s="145" t="s">
        <v>142</v>
      </c>
      <c r="E17" s="165" t="s">
        <v>143</v>
      </c>
      <c r="F17" s="141" t="s">
        <v>313</v>
      </c>
      <c r="G17">
        <f t="shared" si="0"/>
        <v>15</v>
      </c>
    </row>
    <row r="18" spans="3:7" ht="15">
      <c r="C18" s="139">
        <v>1</v>
      </c>
      <c r="D18" s="140" t="s">
        <v>144</v>
      </c>
      <c r="E18" s="164" t="s">
        <v>145</v>
      </c>
      <c r="F18" s="141" t="s">
        <v>314</v>
      </c>
      <c r="G18">
        <f t="shared" si="0"/>
        <v>16</v>
      </c>
    </row>
    <row r="19" spans="3:7" ht="15">
      <c r="C19" s="139">
        <v>1</v>
      </c>
      <c r="D19" s="145" t="s">
        <v>146</v>
      </c>
      <c r="E19" s="165" t="s">
        <v>147</v>
      </c>
      <c r="F19" s="141" t="s">
        <v>315</v>
      </c>
      <c r="G19">
        <f t="shared" si="0"/>
        <v>17</v>
      </c>
    </row>
    <row r="20" spans="3:7" ht="15">
      <c r="C20" s="139">
        <v>1</v>
      </c>
      <c r="D20" s="140" t="s">
        <v>148</v>
      </c>
      <c r="E20" s="164" t="s">
        <v>149</v>
      </c>
      <c r="F20" s="141" t="s">
        <v>316</v>
      </c>
      <c r="G20">
        <f t="shared" si="0"/>
        <v>18</v>
      </c>
    </row>
    <row r="21" spans="3:7" ht="15">
      <c r="C21" s="139">
        <v>1</v>
      </c>
      <c r="D21" s="145" t="s">
        <v>150</v>
      </c>
      <c r="E21" s="165" t="s">
        <v>151</v>
      </c>
      <c r="F21" s="141" t="s">
        <v>317</v>
      </c>
      <c r="G21">
        <f t="shared" si="0"/>
        <v>19</v>
      </c>
    </row>
    <row r="22" spans="3:7" ht="15">
      <c r="C22" s="139">
        <v>1</v>
      </c>
      <c r="D22" s="140" t="s">
        <v>152</v>
      </c>
      <c r="E22" s="164" t="s">
        <v>153</v>
      </c>
      <c r="F22" s="141" t="s">
        <v>318</v>
      </c>
      <c r="G22">
        <f t="shared" si="0"/>
        <v>20</v>
      </c>
    </row>
    <row r="23" spans="3:7" ht="15">
      <c r="C23" s="139">
        <v>1</v>
      </c>
      <c r="D23" s="145" t="s">
        <v>154</v>
      </c>
      <c r="E23" s="165" t="s">
        <v>155</v>
      </c>
      <c r="F23" s="141" t="s">
        <v>319</v>
      </c>
      <c r="G23">
        <f t="shared" si="0"/>
        <v>21</v>
      </c>
    </row>
    <row r="24" spans="3:7" ht="15">
      <c r="C24" s="139">
        <v>1</v>
      </c>
      <c r="D24" s="140" t="s">
        <v>156</v>
      </c>
      <c r="E24" s="164" t="s">
        <v>157</v>
      </c>
      <c r="F24" s="141" t="s">
        <v>320</v>
      </c>
      <c r="G24">
        <f t="shared" si="0"/>
        <v>22</v>
      </c>
    </row>
    <row r="25" spans="3:7" ht="15">
      <c r="C25" s="139">
        <v>1</v>
      </c>
      <c r="D25" s="145" t="s">
        <v>158</v>
      </c>
      <c r="E25" s="165" t="s">
        <v>159</v>
      </c>
      <c r="F25" s="141" t="s">
        <v>321</v>
      </c>
      <c r="G25">
        <f t="shared" si="0"/>
        <v>23</v>
      </c>
    </row>
    <row r="26" spans="3:7" ht="15">
      <c r="C26" s="139">
        <v>1</v>
      </c>
      <c r="D26" s="140" t="s">
        <v>160</v>
      </c>
      <c r="E26" s="164" t="s">
        <v>161</v>
      </c>
      <c r="F26" s="141" t="s">
        <v>322</v>
      </c>
      <c r="G26">
        <f t="shared" si="0"/>
        <v>24</v>
      </c>
    </row>
    <row r="27" spans="3:7" ht="15">
      <c r="C27" s="139">
        <v>1</v>
      </c>
      <c r="D27" s="145" t="s">
        <v>162</v>
      </c>
      <c r="E27" s="165" t="s">
        <v>163</v>
      </c>
      <c r="F27" s="141" t="s">
        <v>323</v>
      </c>
      <c r="G27">
        <f t="shared" si="0"/>
        <v>25</v>
      </c>
    </row>
    <row r="28" spans="3:7" ht="15.75" customHeight="1">
      <c r="C28" s="139">
        <v>1</v>
      </c>
      <c r="D28" s="140" t="s">
        <v>164</v>
      </c>
      <c r="E28" s="164" t="s">
        <v>165</v>
      </c>
      <c r="F28" s="141" t="s">
        <v>324</v>
      </c>
      <c r="G28">
        <f t="shared" si="0"/>
        <v>26</v>
      </c>
    </row>
    <row r="29" spans="3:7" ht="15.75" customHeight="1">
      <c r="C29" s="139">
        <v>1</v>
      </c>
      <c r="D29" s="140" t="s">
        <v>166</v>
      </c>
      <c r="E29" s="164" t="s">
        <v>167</v>
      </c>
      <c r="F29" s="141" t="s">
        <v>325</v>
      </c>
      <c r="G29">
        <f t="shared" si="0"/>
        <v>27</v>
      </c>
    </row>
    <row r="30" spans="3:7" ht="15">
      <c r="C30" s="139">
        <v>1</v>
      </c>
      <c r="D30" s="145" t="s">
        <v>168</v>
      </c>
      <c r="E30" s="165" t="s">
        <v>169</v>
      </c>
      <c r="F30" s="141" t="s">
        <v>326</v>
      </c>
      <c r="G30">
        <f t="shared" si="0"/>
        <v>28</v>
      </c>
    </row>
    <row r="31" spans="3:7" ht="15">
      <c r="C31" s="139">
        <v>1</v>
      </c>
      <c r="D31" s="140" t="s">
        <v>170</v>
      </c>
      <c r="E31" s="164" t="s">
        <v>171</v>
      </c>
      <c r="F31" s="141" t="s">
        <v>327</v>
      </c>
      <c r="G31">
        <f t="shared" si="0"/>
        <v>29</v>
      </c>
    </row>
    <row r="32" spans="3:7" ht="15">
      <c r="C32" s="139">
        <v>1</v>
      </c>
      <c r="D32" s="145" t="s">
        <v>172</v>
      </c>
      <c r="E32" s="165" t="s">
        <v>173</v>
      </c>
      <c r="F32" s="141" t="s">
        <v>328</v>
      </c>
      <c r="G32">
        <f t="shared" si="0"/>
        <v>30</v>
      </c>
    </row>
    <row r="33" spans="3:7" ht="15">
      <c r="C33" s="139">
        <v>1</v>
      </c>
      <c r="D33" s="140" t="s">
        <v>174</v>
      </c>
      <c r="E33" s="164" t="s">
        <v>173</v>
      </c>
      <c r="F33" s="141" t="s">
        <v>329</v>
      </c>
      <c r="G33">
        <f t="shared" si="0"/>
        <v>31</v>
      </c>
    </row>
    <row r="34" spans="3:7" ht="15">
      <c r="C34" s="139">
        <v>1</v>
      </c>
      <c r="D34" s="145" t="s">
        <v>175</v>
      </c>
      <c r="E34" s="165" t="s">
        <v>176</v>
      </c>
      <c r="F34" s="141" t="s">
        <v>330</v>
      </c>
      <c r="G34">
        <f t="shared" si="0"/>
        <v>32</v>
      </c>
    </row>
    <row r="35" spans="3:7" ht="15.75" customHeight="1">
      <c r="C35" s="139">
        <v>1</v>
      </c>
      <c r="D35" s="140" t="s">
        <v>177</v>
      </c>
      <c r="E35" s="164" t="s">
        <v>178</v>
      </c>
      <c r="F35" s="141" t="s">
        <v>331</v>
      </c>
      <c r="G35">
        <f t="shared" si="0"/>
        <v>33</v>
      </c>
    </row>
    <row r="36" spans="3:7" ht="15">
      <c r="C36" s="139">
        <v>1</v>
      </c>
      <c r="D36" s="145" t="s">
        <v>439</v>
      </c>
      <c r="E36" s="165" t="s">
        <v>434</v>
      </c>
      <c r="F36" s="141" t="s">
        <v>332</v>
      </c>
      <c r="G36">
        <f t="shared" si="0"/>
        <v>34</v>
      </c>
    </row>
    <row r="37" spans="3:7" ht="15">
      <c r="C37" s="139">
        <v>1</v>
      </c>
      <c r="D37" s="140" t="s">
        <v>179</v>
      </c>
      <c r="E37" s="164" t="s">
        <v>180</v>
      </c>
      <c r="F37" s="141" t="s">
        <v>333</v>
      </c>
      <c r="G37">
        <f t="shared" si="0"/>
        <v>35</v>
      </c>
    </row>
    <row r="38" spans="3:7" ht="15.75" customHeight="1">
      <c r="C38" s="139">
        <v>1</v>
      </c>
      <c r="D38" s="145" t="s">
        <v>181</v>
      </c>
      <c r="E38" s="165" t="s">
        <v>182</v>
      </c>
      <c r="F38" s="141" t="s">
        <v>334</v>
      </c>
      <c r="G38">
        <f t="shared" si="0"/>
        <v>36</v>
      </c>
    </row>
    <row r="39" spans="3:7" ht="15.75" customHeight="1">
      <c r="C39" s="139">
        <v>1</v>
      </c>
      <c r="D39" s="140" t="s">
        <v>450</v>
      </c>
      <c r="E39" s="164" t="s">
        <v>451</v>
      </c>
      <c r="F39" s="141" t="s">
        <v>449</v>
      </c>
      <c r="G39">
        <f t="shared" si="0"/>
        <v>37</v>
      </c>
    </row>
    <row r="40" spans="3:7" ht="15.75" customHeight="1">
      <c r="C40" s="139">
        <v>1</v>
      </c>
      <c r="D40" s="140" t="s">
        <v>183</v>
      </c>
      <c r="E40" s="164" t="s">
        <v>184</v>
      </c>
      <c r="F40" s="141" t="s">
        <v>335</v>
      </c>
      <c r="G40">
        <f t="shared" si="0"/>
        <v>38</v>
      </c>
    </row>
    <row r="41" spans="3:7" ht="15.75" customHeight="1">
      <c r="C41" s="139">
        <v>1</v>
      </c>
      <c r="D41" s="145" t="s">
        <v>185</v>
      </c>
      <c r="E41" s="165" t="s">
        <v>186</v>
      </c>
      <c r="F41" s="141" t="s">
        <v>336</v>
      </c>
      <c r="G41">
        <f t="shared" si="0"/>
        <v>39</v>
      </c>
    </row>
    <row r="42" spans="3:7" ht="15.75" customHeight="1">
      <c r="C42" s="139">
        <v>1</v>
      </c>
      <c r="D42" s="145" t="s">
        <v>515</v>
      </c>
      <c r="E42" s="165" t="s">
        <v>516</v>
      </c>
      <c r="F42" s="141" t="s">
        <v>517</v>
      </c>
      <c r="G42">
        <f t="shared" si="0"/>
        <v>40</v>
      </c>
    </row>
    <row r="43" spans="3:7" ht="15.75" customHeight="1">
      <c r="C43" s="139">
        <v>1</v>
      </c>
      <c r="D43" s="145" t="s">
        <v>187</v>
      </c>
      <c r="E43" s="165"/>
      <c r="F43" s="141" t="s">
        <v>447</v>
      </c>
      <c r="G43">
        <f t="shared" si="0"/>
        <v>41</v>
      </c>
    </row>
    <row r="44" spans="3:7" ht="15.75" customHeight="1">
      <c r="C44" s="139">
        <v>1</v>
      </c>
      <c r="D44" s="140" t="s">
        <v>518</v>
      </c>
      <c r="E44" s="164" t="s">
        <v>519</v>
      </c>
      <c r="F44" s="141" t="s">
        <v>520</v>
      </c>
      <c r="G44">
        <f t="shared" si="0"/>
        <v>42</v>
      </c>
    </row>
    <row r="45" spans="3:7" ht="15.75" customHeight="1">
      <c r="C45" s="139">
        <v>1</v>
      </c>
      <c r="D45" s="140" t="s">
        <v>454</v>
      </c>
      <c r="E45" s="164" t="s">
        <v>455</v>
      </c>
      <c r="F45" s="141" t="s">
        <v>448</v>
      </c>
      <c r="G45">
        <f t="shared" si="0"/>
        <v>43</v>
      </c>
    </row>
    <row r="46" spans="3:7" ht="15.75" customHeight="1">
      <c r="C46" s="139">
        <v>1</v>
      </c>
      <c r="D46" s="140" t="s">
        <v>188</v>
      </c>
      <c r="E46" s="164" t="s">
        <v>189</v>
      </c>
      <c r="F46" s="141" t="s">
        <v>337</v>
      </c>
      <c r="G46">
        <f t="shared" si="0"/>
        <v>44</v>
      </c>
    </row>
    <row r="47" spans="3:7" ht="15.75" customHeight="1">
      <c r="C47" s="139">
        <v>1</v>
      </c>
      <c r="D47" s="145" t="s">
        <v>190</v>
      </c>
      <c r="E47" s="165" t="s">
        <v>191</v>
      </c>
      <c r="F47" s="141" t="s">
        <v>338</v>
      </c>
      <c r="G47">
        <f t="shared" si="0"/>
        <v>45</v>
      </c>
    </row>
    <row r="48" spans="3:7" ht="15">
      <c r="C48" s="139">
        <v>1</v>
      </c>
      <c r="D48" s="140" t="s">
        <v>192</v>
      </c>
      <c r="E48" s="164"/>
      <c r="F48" s="141" t="s">
        <v>339</v>
      </c>
      <c r="G48">
        <f t="shared" si="0"/>
        <v>46</v>
      </c>
    </row>
    <row r="49" spans="3:7" ht="15">
      <c r="C49" s="139">
        <v>1</v>
      </c>
      <c r="D49" s="145" t="s">
        <v>193</v>
      </c>
      <c r="E49" s="165"/>
      <c r="F49" s="141" t="s">
        <v>340</v>
      </c>
      <c r="G49">
        <f t="shared" si="0"/>
        <v>47</v>
      </c>
    </row>
    <row r="50" spans="3:7" ht="15">
      <c r="C50" s="139">
        <v>1</v>
      </c>
      <c r="D50" s="140" t="s">
        <v>194</v>
      </c>
      <c r="E50" s="164"/>
      <c r="F50" s="141" t="s">
        <v>341</v>
      </c>
      <c r="G50">
        <f t="shared" si="0"/>
        <v>48</v>
      </c>
    </row>
    <row r="51" spans="3:7" ht="15">
      <c r="C51" s="139">
        <v>1</v>
      </c>
      <c r="D51" s="145" t="s">
        <v>195</v>
      </c>
      <c r="E51" s="165"/>
      <c r="F51" s="141" t="s">
        <v>342</v>
      </c>
      <c r="G51">
        <f t="shared" si="0"/>
        <v>49</v>
      </c>
    </row>
    <row r="52" spans="3:7" ht="15">
      <c r="C52" s="139">
        <v>1</v>
      </c>
      <c r="D52" s="140" t="s">
        <v>196</v>
      </c>
      <c r="E52" s="164"/>
      <c r="F52" s="141" t="s">
        <v>343</v>
      </c>
      <c r="G52">
        <f t="shared" si="0"/>
        <v>50</v>
      </c>
    </row>
    <row r="53" spans="3:7" ht="15">
      <c r="C53" s="139">
        <v>1</v>
      </c>
      <c r="D53" s="145" t="s">
        <v>197</v>
      </c>
      <c r="E53" s="165"/>
      <c r="F53" s="141" t="s">
        <v>344</v>
      </c>
      <c r="G53">
        <f t="shared" si="0"/>
        <v>51</v>
      </c>
    </row>
    <row r="54" spans="3:7" ht="15">
      <c r="C54" s="139">
        <v>1</v>
      </c>
      <c r="D54" s="140" t="s">
        <v>198</v>
      </c>
      <c r="E54" s="164"/>
      <c r="F54" s="141" t="s">
        <v>345</v>
      </c>
      <c r="G54">
        <f t="shared" si="0"/>
        <v>52</v>
      </c>
    </row>
    <row r="55" spans="3:7" ht="15">
      <c r="C55" s="139">
        <v>1</v>
      </c>
      <c r="D55" s="140" t="s">
        <v>199</v>
      </c>
      <c r="E55" s="164" t="s">
        <v>199</v>
      </c>
      <c r="F55" s="141" t="s">
        <v>346</v>
      </c>
      <c r="G55">
        <f t="shared" si="0"/>
        <v>53</v>
      </c>
    </row>
    <row r="56" spans="3:7" ht="15">
      <c r="C56" s="139">
        <v>1</v>
      </c>
      <c r="D56" s="145" t="s">
        <v>200</v>
      </c>
      <c r="E56" s="165" t="s">
        <v>200</v>
      </c>
      <c r="F56" s="141" t="s">
        <v>347</v>
      </c>
      <c r="G56">
        <f t="shared" si="0"/>
        <v>54</v>
      </c>
    </row>
    <row r="57" spans="3:7" ht="15">
      <c r="C57" s="139">
        <v>1</v>
      </c>
      <c r="D57" s="140" t="s">
        <v>201</v>
      </c>
      <c r="E57" s="164" t="s">
        <v>201</v>
      </c>
      <c r="F57" s="141" t="s">
        <v>348</v>
      </c>
      <c r="G57">
        <f t="shared" si="0"/>
        <v>55</v>
      </c>
    </row>
    <row r="58" spans="3:7" ht="15">
      <c r="C58" s="139">
        <v>1</v>
      </c>
      <c r="D58" s="146" t="s">
        <v>202</v>
      </c>
      <c r="E58" s="166" t="s">
        <v>202</v>
      </c>
      <c r="F58" s="141" t="s">
        <v>349</v>
      </c>
      <c r="G58">
        <f t="shared" si="0"/>
        <v>56</v>
      </c>
    </row>
    <row r="59" spans="3:7" ht="15">
      <c r="C59" s="139">
        <v>1</v>
      </c>
      <c r="D59" s="146" t="s">
        <v>521</v>
      </c>
      <c r="E59" s="166" t="s">
        <v>521</v>
      </c>
      <c r="F59" s="141" t="s">
        <v>522</v>
      </c>
      <c r="G59">
        <f t="shared" si="0"/>
        <v>57</v>
      </c>
    </row>
    <row r="60" spans="3:7" ht="15">
      <c r="C60" s="139">
        <v>1</v>
      </c>
      <c r="D60" s="140" t="s">
        <v>203</v>
      </c>
      <c r="E60" s="164"/>
      <c r="F60" s="141" t="s">
        <v>350</v>
      </c>
      <c r="G60">
        <f t="shared" si="0"/>
        <v>58</v>
      </c>
    </row>
    <row r="61" spans="3:7" ht="15">
      <c r="C61" s="139">
        <v>1</v>
      </c>
      <c r="D61" s="146" t="s">
        <v>204</v>
      </c>
      <c r="E61" s="166"/>
      <c r="F61" s="141" t="s">
        <v>351</v>
      </c>
      <c r="G61">
        <f t="shared" si="0"/>
        <v>59</v>
      </c>
    </row>
    <row r="62" spans="3:7" ht="15">
      <c r="C62" s="139">
        <v>1</v>
      </c>
      <c r="D62" s="140" t="s">
        <v>205</v>
      </c>
      <c r="E62" s="164"/>
      <c r="F62" s="141" t="s">
        <v>352</v>
      </c>
      <c r="G62">
        <f t="shared" si="0"/>
        <v>60</v>
      </c>
    </row>
    <row r="63" spans="3:7" ht="15">
      <c r="C63" s="139">
        <v>1</v>
      </c>
      <c r="D63" s="146" t="s">
        <v>206</v>
      </c>
      <c r="E63" s="166"/>
      <c r="F63" s="141" t="s">
        <v>353</v>
      </c>
      <c r="G63">
        <f t="shared" si="0"/>
        <v>61</v>
      </c>
    </row>
    <row r="64" spans="3:7" ht="15">
      <c r="C64" s="139">
        <v>1</v>
      </c>
      <c r="D64" s="140" t="s">
        <v>207</v>
      </c>
      <c r="E64" s="164"/>
      <c r="F64" s="141" t="s">
        <v>354</v>
      </c>
      <c r="G64">
        <f t="shared" si="0"/>
        <v>62</v>
      </c>
    </row>
    <row r="65" spans="3:7" ht="15">
      <c r="C65" s="139">
        <v>1</v>
      </c>
      <c r="D65" s="146" t="s">
        <v>208</v>
      </c>
      <c r="E65" s="166"/>
      <c r="F65" s="141" t="s">
        <v>355</v>
      </c>
      <c r="G65">
        <f t="shared" si="0"/>
        <v>63</v>
      </c>
    </row>
    <row r="66" spans="3:7" ht="15">
      <c r="C66" s="139">
        <v>1</v>
      </c>
      <c r="D66" s="140" t="s">
        <v>209</v>
      </c>
      <c r="E66" s="164"/>
      <c r="F66" s="141" t="s">
        <v>356</v>
      </c>
      <c r="G66">
        <f t="shared" si="0"/>
        <v>64</v>
      </c>
    </row>
    <row r="67" spans="3:7" ht="15">
      <c r="C67" s="139">
        <v>1</v>
      </c>
      <c r="D67" s="146" t="s">
        <v>210</v>
      </c>
      <c r="E67" s="166"/>
      <c r="F67" s="141" t="s">
        <v>357</v>
      </c>
      <c r="G67">
        <f t="shared" si="0"/>
        <v>65</v>
      </c>
    </row>
    <row r="68" spans="3:7" ht="15">
      <c r="C68" s="139">
        <v>1</v>
      </c>
      <c r="D68" s="140" t="s">
        <v>211</v>
      </c>
      <c r="E68" s="164"/>
      <c r="F68" s="141" t="s">
        <v>358</v>
      </c>
      <c r="G68">
        <f t="shared" si="0"/>
        <v>66</v>
      </c>
    </row>
    <row r="69" spans="3:7" ht="15">
      <c r="C69" s="139">
        <v>1</v>
      </c>
      <c r="D69" s="145" t="s">
        <v>212</v>
      </c>
      <c r="E69" s="165"/>
      <c r="F69" s="141" t="s">
        <v>359</v>
      </c>
      <c r="G69">
        <f t="shared" si="0"/>
        <v>67</v>
      </c>
    </row>
    <row r="70" spans="3:7" ht="15">
      <c r="C70" s="139">
        <v>1</v>
      </c>
      <c r="D70" s="140" t="s">
        <v>213</v>
      </c>
      <c r="E70" s="164"/>
      <c r="F70" s="141" t="s">
        <v>360</v>
      </c>
      <c r="G70">
        <f t="shared" si="0"/>
        <v>68</v>
      </c>
    </row>
    <row r="71" spans="3:7" ht="15">
      <c r="C71" s="139">
        <v>1</v>
      </c>
      <c r="D71" s="145" t="s">
        <v>214</v>
      </c>
      <c r="E71" s="165"/>
      <c r="F71" s="141" t="s">
        <v>361</v>
      </c>
      <c r="G71">
        <f t="shared" si="0"/>
        <v>69</v>
      </c>
    </row>
    <row r="72" spans="3:7" ht="15">
      <c r="C72" s="139">
        <v>1</v>
      </c>
      <c r="D72" s="140" t="s">
        <v>215</v>
      </c>
      <c r="E72" s="164"/>
      <c r="F72" s="141" t="s">
        <v>362</v>
      </c>
      <c r="G72">
        <f t="shared" si="0"/>
        <v>70</v>
      </c>
    </row>
    <row r="73" spans="3:7" ht="15">
      <c r="C73" s="139">
        <v>1</v>
      </c>
      <c r="D73" s="145" t="s">
        <v>216</v>
      </c>
      <c r="E73" s="165"/>
      <c r="F73" s="141" t="s">
        <v>363</v>
      </c>
      <c r="G73">
        <f aca="true" t="shared" si="1" ref="G73:G137">G72+1</f>
        <v>71</v>
      </c>
    </row>
    <row r="74" spans="3:7" ht="15">
      <c r="C74" s="139">
        <v>1</v>
      </c>
      <c r="D74" s="140" t="s">
        <v>211</v>
      </c>
      <c r="E74" s="164"/>
      <c r="F74" s="141" t="s">
        <v>364</v>
      </c>
      <c r="G74">
        <f t="shared" si="1"/>
        <v>72</v>
      </c>
    </row>
    <row r="75" spans="3:7" ht="15">
      <c r="C75" s="139">
        <v>1</v>
      </c>
      <c r="D75" s="145" t="s">
        <v>217</v>
      </c>
      <c r="E75" s="165"/>
      <c r="F75" s="141" t="s">
        <v>365</v>
      </c>
      <c r="G75">
        <f t="shared" si="1"/>
        <v>73</v>
      </c>
    </row>
    <row r="76" spans="3:7" ht="15">
      <c r="C76" s="139">
        <v>1</v>
      </c>
      <c r="D76" s="140" t="s">
        <v>218</v>
      </c>
      <c r="E76" s="164"/>
      <c r="F76" s="141" t="s">
        <v>366</v>
      </c>
      <c r="G76">
        <f t="shared" si="1"/>
        <v>74</v>
      </c>
    </row>
    <row r="77" spans="3:7" ht="15">
      <c r="C77" s="139">
        <v>1</v>
      </c>
      <c r="D77" s="145" t="s">
        <v>219</v>
      </c>
      <c r="E77" s="165"/>
      <c r="F77" s="141" t="s">
        <v>367</v>
      </c>
      <c r="G77">
        <f t="shared" si="1"/>
        <v>75</v>
      </c>
    </row>
    <row r="78" spans="3:7" ht="15">
      <c r="C78" s="139">
        <v>1</v>
      </c>
      <c r="D78" s="140" t="s">
        <v>220</v>
      </c>
      <c r="E78" s="164"/>
      <c r="F78" s="141" t="s">
        <v>368</v>
      </c>
      <c r="G78">
        <f t="shared" si="1"/>
        <v>76</v>
      </c>
    </row>
    <row r="79" spans="3:7" ht="15">
      <c r="C79" s="139">
        <v>1</v>
      </c>
      <c r="D79" s="145" t="s">
        <v>221</v>
      </c>
      <c r="E79" s="165"/>
      <c r="F79" s="141" t="s">
        <v>369</v>
      </c>
      <c r="G79">
        <f t="shared" si="1"/>
        <v>77</v>
      </c>
    </row>
    <row r="80" spans="3:7" ht="15">
      <c r="C80" s="139">
        <v>1</v>
      </c>
      <c r="D80" s="140" t="s">
        <v>222</v>
      </c>
      <c r="E80" s="164"/>
      <c r="F80" s="141" t="s">
        <v>370</v>
      </c>
      <c r="G80">
        <f t="shared" si="1"/>
        <v>78</v>
      </c>
    </row>
    <row r="81" spans="3:7" ht="15">
      <c r="C81" s="139">
        <v>1</v>
      </c>
      <c r="D81" s="145" t="s">
        <v>223</v>
      </c>
      <c r="E81" s="165"/>
      <c r="F81" s="141" t="s">
        <v>371</v>
      </c>
      <c r="G81">
        <f t="shared" si="1"/>
        <v>79</v>
      </c>
    </row>
    <row r="82" spans="3:7" ht="15">
      <c r="C82" s="139">
        <v>1</v>
      </c>
      <c r="D82" s="140" t="s">
        <v>224</v>
      </c>
      <c r="E82" s="164"/>
      <c r="F82" s="141" t="s">
        <v>372</v>
      </c>
      <c r="G82">
        <f t="shared" si="1"/>
        <v>80</v>
      </c>
    </row>
    <row r="83" spans="3:7" ht="15">
      <c r="C83" s="139">
        <v>1</v>
      </c>
      <c r="D83" s="145" t="s">
        <v>225</v>
      </c>
      <c r="E83" s="165"/>
      <c r="F83" s="141" t="s">
        <v>373</v>
      </c>
      <c r="G83">
        <f t="shared" si="1"/>
        <v>81</v>
      </c>
    </row>
    <row r="84" spans="3:7" ht="15">
      <c r="C84" s="139">
        <v>1</v>
      </c>
      <c r="D84" s="140" t="s">
        <v>226</v>
      </c>
      <c r="E84" s="164"/>
      <c r="F84" s="141" t="s">
        <v>374</v>
      </c>
      <c r="G84">
        <f t="shared" si="1"/>
        <v>82</v>
      </c>
    </row>
    <row r="85" spans="3:7" ht="15">
      <c r="C85" s="139">
        <v>1</v>
      </c>
      <c r="D85" s="145" t="s">
        <v>227</v>
      </c>
      <c r="E85" s="165"/>
      <c r="F85" s="141" t="s">
        <v>375</v>
      </c>
      <c r="G85">
        <f t="shared" si="1"/>
        <v>83</v>
      </c>
    </row>
    <row r="86" spans="3:7" ht="15">
      <c r="C86" s="139">
        <v>1</v>
      </c>
      <c r="D86" s="146" t="s">
        <v>228</v>
      </c>
      <c r="E86" s="166"/>
      <c r="F86" s="141" t="s">
        <v>376</v>
      </c>
      <c r="G86">
        <f t="shared" si="1"/>
        <v>84</v>
      </c>
    </row>
    <row r="87" spans="3:7" ht="15">
      <c r="C87" s="139">
        <v>1</v>
      </c>
      <c r="D87" s="145" t="s">
        <v>229</v>
      </c>
      <c r="E87" s="165"/>
      <c r="F87" s="141" t="s">
        <v>377</v>
      </c>
      <c r="G87">
        <f t="shared" si="1"/>
        <v>85</v>
      </c>
    </row>
    <row r="88" spans="3:7" ht="15">
      <c r="C88" s="139">
        <v>1</v>
      </c>
      <c r="D88" s="140" t="s">
        <v>230</v>
      </c>
      <c r="E88" s="164"/>
      <c r="F88" s="141" t="s">
        <v>378</v>
      </c>
      <c r="G88">
        <f t="shared" si="1"/>
        <v>86</v>
      </c>
    </row>
    <row r="89" spans="3:7" ht="15">
      <c r="C89" s="139">
        <v>1</v>
      </c>
      <c r="D89" s="145" t="s">
        <v>231</v>
      </c>
      <c r="E89" s="165"/>
      <c r="F89" s="141" t="s">
        <v>379</v>
      </c>
      <c r="G89">
        <f t="shared" si="1"/>
        <v>87</v>
      </c>
    </row>
    <row r="90" spans="3:7" ht="15">
      <c r="C90" s="139">
        <v>1</v>
      </c>
      <c r="D90" s="140" t="s">
        <v>232</v>
      </c>
      <c r="E90" s="164"/>
      <c r="F90" s="141" t="s">
        <v>380</v>
      </c>
      <c r="G90">
        <f t="shared" si="1"/>
        <v>88</v>
      </c>
    </row>
    <row r="91" spans="3:7" ht="15">
      <c r="C91" s="139">
        <v>1</v>
      </c>
      <c r="D91" s="145" t="s">
        <v>233</v>
      </c>
      <c r="E91" s="165"/>
      <c r="F91" s="141" t="s">
        <v>381</v>
      </c>
      <c r="G91">
        <f t="shared" si="1"/>
        <v>89</v>
      </c>
    </row>
    <row r="92" spans="3:7" ht="15">
      <c r="C92" s="139">
        <v>1</v>
      </c>
      <c r="D92" s="140" t="s">
        <v>234</v>
      </c>
      <c r="E92" s="164"/>
      <c r="F92" s="141" t="s">
        <v>382</v>
      </c>
      <c r="G92">
        <f t="shared" si="1"/>
        <v>90</v>
      </c>
    </row>
    <row r="93" spans="3:7" ht="15">
      <c r="C93" s="139">
        <v>1</v>
      </c>
      <c r="D93" s="145" t="s">
        <v>235</v>
      </c>
      <c r="E93" s="165"/>
      <c r="F93" s="141" t="s">
        <v>383</v>
      </c>
      <c r="G93">
        <f t="shared" si="1"/>
        <v>91</v>
      </c>
    </row>
    <row r="94" spans="3:7" ht="15">
      <c r="C94" s="139">
        <v>1</v>
      </c>
      <c r="D94" s="140" t="s">
        <v>236</v>
      </c>
      <c r="E94" s="164"/>
      <c r="F94" s="141" t="s">
        <v>384</v>
      </c>
      <c r="G94">
        <f t="shared" si="1"/>
        <v>92</v>
      </c>
    </row>
    <row r="95" spans="3:7" ht="15">
      <c r="C95" s="139">
        <v>1</v>
      </c>
      <c r="D95" s="145" t="s">
        <v>237</v>
      </c>
      <c r="E95" s="165"/>
      <c r="F95" s="141" t="s">
        <v>385</v>
      </c>
      <c r="G95">
        <f t="shared" si="1"/>
        <v>93</v>
      </c>
    </row>
    <row r="96" spans="3:7" ht="15">
      <c r="C96" s="139">
        <v>1</v>
      </c>
      <c r="D96" s="140" t="s">
        <v>238</v>
      </c>
      <c r="E96" s="164"/>
      <c r="F96" s="141" t="s">
        <v>386</v>
      </c>
      <c r="G96">
        <f t="shared" si="1"/>
        <v>94</v>
      </c>
    </row>
    <row r="97" spans="3:7" ht="15">
      <c r="C97" s="139">
        <v>1</v>
      </c>
      <c r="D97" s="145" t="s">
        <v>239</v>
      </c>
      <c r="E97" s="165"/>
      <c r="F97" s="141" t="s">
        <v>387</v>
      </c>
      <c r="G97">
        <f t="shared" si="1"/>
        <v>95</v>
      </c>
    </row>
    <row r="98" spans="3:7" ht="15">
      <c r="C98" s="139">
        <v>1</v>
      </c>
      <c r="D98" s="140" t="s">
        <v>240</v>
      </c>
      <c r="E98" s="164"/>
      <c r="F98" s="141" t="s">
        <v>388</v>
      </c>
      <c r="G98">
        <f t="shared" si="1"/>
        <v>96</v>
      </c>
    </row>
    <row r="99" spans="3:7" ht="15">
      <c r="C99" s="139">
        <v>1</v>
      </c>
      <c r="D99" s="145" t="s">
        <v>241</v>
      </c>
      <c r="E99" s="165"/>
      <c r="F99" s="141" t="s">
        <v>389</v>
      </c>
      <c r="G99">
        <f t="shared" si="1"/>
        <v>97</v>
      </c>
    </row>
    <row r="100" spans="3:7" ht="15">
      <c r="C100" s="139">
        <v>1</v>
      </c>
      <c r="D100" s="140" t="s">
        <v>242</v>
      </c>
      <c r="E100" s="164"/>
      <c r="F100" s="141" t="s">
        <v>390</v>
      </c>
      <c r="G100">
        <f t="shared" si="1"/>
        <v>98</v>
      </c>
    </row>
    <row r="101" spans="3:7" ht="15">
      <c r="C101" s="139">
        <v>1</v>
      </c>
      <c r="D101" s="145" t="s">
        <v>243</v>
      </c>
      <c r="E101" s="165"/>
      <c r="F101" s="141" t="s">
        <v>391</v>
      </c>
      <c r="G101">
        <f t="shared" si="1"/>
        <v>99</v>
      </c>
    </row>
    <row r="102" spans="3:7" ht="15">
      <c r="C102" s="139">
        <v>1</v>
      </c>
      <c r="D102" s="140" t="s">
        <v>244</v>
      </c>
      <c r="E102" s="164"/>
      <c r="F102" s="141" t="s">
        <v>245</v>
      </c>
      <c r="G102">
        <f t="shared" si="1"/>
        <v>100</v>
      </c>
    </row>
    <row r="103" spans="3:7" ht="15">
      <c r="C103" s="139">
        <v>1</v>
      </c>
      <c r="D103" s="145" t="s">
        <v>246</v>
      </c>
      <c r="E103" s="165"/>
      <c r="F103" s="141" t="s">
        <v>392</v>
      </c>
      <c r="G103">
        <f t="shared" si="1"/>
        <v>101</v>
      </c>
    </row>
    <row r="104" spans="3:7" ht="15">
      <c r="C104" s="139">
        <v>1</v>
      </c>
      <c r="D104" s="140" t="s">
        <v>247</v>
      </c>
      <c r="E104" s="164"/>
      <c r="F104" s="141" t="s">
        <v>393</v>
      </c>
      <c r="G104">
        <f t="shared" si="1"/>
        <v>102</v>
      </c>
    </row>
    <row r="105" spans="3:7" ht="15">
      <c r="C105" s="139">
        <v>1</v>
      </c>
      <c r="D105" s="145" t="s">
        <v>248</v>
      </c>
      <c r="E105" s="165"/>
      <c r="F105" s="141" t="s">
        <v>394</v>
      </c>
      <c r="G105">
        <f t="shared" si="1"/>
        <v>103</v>
      </c>
    </row>
    <row r="106" spans="3:7" ht="15">
      <c r="C106" s="139">
        <v>1</v>
      </c>
      <c r="D106" s="140" t="s">
        <v>249</v>
      </c>
      <c r="E106" s="164"/>
      <c r="F106" s="141" t="s">
        <v>395</v>
      </c>
      <c r="G106">
        <f t="shared" si="1"/>
        <v>104</v>
      </c>
    </row>
    <row r="107" spans="3:7" ht="15">
      <c r="C107" s="139">
        <v>1</v>
      </c>
      <c r="D107" s="145" t="s">
        <v>250</v>
      </c>
      <c r="E107" s="165"/>
      <c r="F107" s="141" t="s">
        <v>396</v>
      </c>
      <c r="G107">
        <f t="shared" si="1"/>
        <v>105</v>
      </c>
    </row>
    <row r="108" spans="3:7" ht="15">
      <c r="C108" s="139">
        <v>1</v>
      </c>
      <c r="D108" s="140" t="s">
        <v>251</v>
      </c>
      <c r="E108" s="164"/>
      <c r="F108" s="141" t="s">
        <v>397</v>
      </c>
      <c r="G108">
        <f t="shared" si="1"/>
        <v>106</v>
      </c>
    </row>
    <row r="109" spans="3:7" ht="15">
      <c r="C109" s="139">
        <v>1</v>
      </c>
      <c r="D109" s="145" t="s">
        <v>252</v>
      </c>
      <c r="E109" s="165"/>
      <c r="F109" s="141" t="s">
        <v>398</v>
      </c>
      <c r="G109">
        <f t="shared" si="1"/>
        <v>107</v>
      </c>
    </row>
    <row r="110" spans="3:7" ht="15">
      <c r="C110" s="139">
        <v>1</v>
      </c>
      <c r="D110" s="140" t="s">
        <v>253</v>
      </c>
      <c r="E110" s="164"/>
      <c r="F110" s="141" t="s">
        <v>399</v>
      </c>
      <c r="G110">
        <f t="shared" si="1"/>
        <v>108</v>
      </c>
    </row>
    <row r="111" spans="3:7" ht="15">
      <c r="C111" s="139">
        <v>1</v>
      </c>
      <c r="D111" s="145" t="s">
        <v>254</v>
      </c>
      <c r="E111" s="165"/>
      <c r="F111" s="141" t="s">
        <v>400</v>
      </c>
      <c r="G111">
        <f t="shared" si="1"/>
        <v>109</v>
      </c>
    </row>
    <row r="112" spans="3:6" ht="15">
      <c r="C112" s="172">
        <v>2</v>
      </c>
      <c r="D112" s="169" t="s">
        <v>111</v>
      </c>
      <c r="E112" s="170"/>
      <c r="F112" s="173" t="s">
        <v>401</v>
      </c>
    </row>
    <row r="113" spans="3:7" ht="15">
      <c r="C113" s="147">
        <v>2</v>
      </c>
      <c r="D113" s="140" t="s">
        <v>255</v>
      </c>
      <c r="E113" s="164"/>
      <c r="F113" s="148" t="s">
        <v>402</v>
      </c>
      <c r="G113">
        <f>G111+1</f>
        <v>110</v>
      </c>
    </row>
    <row r="114" spans="3:7" ht="15">
      <c r="C114" s="139">
        <v>2</v>
      </c>
      <c r="D114" s="145" t="s">
        <v>256</v>
      </c>
      <c r="E114" s="165"/>
      <c r="F114" s="141" t="s">
        <v>403</v>
      </c>
      <c r="G114">
        <f t="shared" si="1"/>
        <v>111</v>
      </c>
    </row>
    <row r="115" spans="3:7" ht="15">
      <c r="C115" s="139">
        <v>2</v>
      </c>
      <c r="D115" s="140" t="s">
        <v>257</v>
      </c>
      <c r="E115" s="164"/>
      <c r="F115" s="141" t="s">
        <v>404</v>
      </c>
      <c r="G115">
        <f t="shared" si="1"/>
        <v>112</v>
      </c>
    </row>
    <row r="116" spans="3:7" ht="15">
      <c r="C116" s="139">
        <v>2</v>
      </c>
      <c r="D116" s="145" t="s">
        <v>258</v>
      </c>
      <c r="E116" s="165"/>
      <c r="F116" s="141" t="s">
        <v>405</v>
      </c>
      <c r="G116">
        <f t="shared" si="1"/>
        <v>113</v>
      </c>
    </row>
    <row r="117" spans="3:7" ht="15">
      <c r="C117" s="139">
        <v>2</v>
      </c>
      <c r="D117" s="140" t="s">
        <v>259</v>
      </c>
      <c r="E117" s="164"/>
      <c r="F117" s="141" t="s">
        <v>406</v>
      </c>
      <c r="G117">
        <f t="shared" si="1"/>
        <v>114</v>
      </c>
    </row>
    <row r="118" spans="3:7" ht="15">
      <c r="C118" s="139">
        <v>2</v>
      </c>
      <c r="D118" s="145" t="s">
        <v>260</v>
      </c>
      <c r="E118" s="165"/>
      <c r="F118" s="141" t="s">
        <v>407</v>
      </c>
      <c r="G118">
        <f t="shared" si="1"/>
        <v>115</v>
      </c>
    </row>
    <row r="119" spans="3:7" ht="15">
      <c r="C119" s="139">
        <v>2</v>
      </c>
      <c r="D119" s="140" t="s">
        <v>261</v>
      </c>
      <c r="E119" s="164" t="s">
        <v>262</v>
      </c>
      <c r="F119" s="148" t="s">
        <v>408</v>
      </c>
      <c r="G119">
        <f t="shared" si="1"/>
        <v>116</v>
      </c>
    </row>
    <row r="120" spans="3:7" ht="15">
      <c r="C120" s="139">
        <v>2</v>
      </c>
      <c r="D120" s="145" t="s">
        <v>263</v>
      </c>
      <c r="E120" s="165"/>
      <c r="F120" s="141" t="s">
        <v>409</v>
      </c>
      <c r="G120">
        <f t="shared" si="1"/>
        <v>117</v>
      </c>
    </row>
    <row r="121" spans="3:7" ht="15">
      <c r="C121" s="139">
        <v>2</v>
      </c>
      <c r="D121" s="140" t="s">
        <v>264</v>
      </c>
      <c r="E121" s="164" t="s">
        <v>265</v>
      </c>
      <c r="F121" s="148" t="s">
        <v>410</v>
      </c>
      <c r="G121">
        <f t="shared" si="1"/>
        <v>118</v>
      </c>
    </row>
    <row r="122" spans="3:7" ht="15">
      <c r="C122" s="139">
        <v>2</v>
      </c>
      <c r="D122" s="145" t="s">
        <v>266</v>
      </c>
      <c r="E122" s="165" t="s">
        <v>125</v>
      </c>
      <c r="F122" s="141" t="s">
        <v>411</v>
      </c>
      <c r="G122">
        <f t="shared" si="1"/>
        <v>119</v>
      </c>
    </row>
    <row r="123" spans="3:7" ht="15">
      <c r="C123" s="139">
        <v>2</v>
      </c>
      <c r="D123" s="140" t="s">
        <v>267</v>
      </c>
      <c r="E123" s="164" t="s">
        <v>268</v>
      </c>
      <c r="F123" s="148" t="s">
        <v>412</v>
      </c>
      <c r="G123">
        <f t="shared" si="1"/>
        <v>120</v>
      </c>
    </row>
    <row r="124" spans="3:7" ht="15">
      <c r="C124" s="139">
        <v>2</v>
      </c>
      <c r="D124" s="140" t="s">
        <v>267</v>
      </c>
      <c r="E124" s="164" t="s">
        <v>268</v>
      </c>
      <c r="F124" s="141" t="s">
        <v>269</v>
      </c>
      <c r="G124">
        <f t="shared" si="1"/>
        <v>121</v>
      </c>
    </row>
    <row r="125" spans="3:7" ht="15">
      <c r="C125" s="139">
        <v>2</v>
      </c>
      <c r="D125" s="145" t="s">
        <v>270</v>
      </c>
      <c r="E125" s="165" t="s">
        <v>271</v>
      </c>
      <c r="F125" s="141" t="s">
        <v>413</v>
      </c>
      <c r="G125">
        <f t="shared" si="1"/>
        <v>122</v>
      </c>
    </row>
    <row r="126" spans="3:7" ht="15">
      <c r="C126" s="139">
        <v>2</v>
      </c>
      <c r="D126" s="140" t="s">
        <v>272</v>
      </c>
      <c r="E126" s="164" t="s">
        <v>273</v>
      </c>
      <c r="F126" s="148" t="s">
        <v>414</v>
      </c>
      <c r="G126">
        <f t="shared" si="1"/>
        <v>123</v>
      </c>
    </row>
    <row r="127" spans="3:7" ht="15">
      <c r="C127" s="139">
        <v>2</v>
      </c>
      <c r="D127" s="145" t="s">
        <v>274</v>
      </c>
      <c r="E127" s="165" t="s">
        <v>275</v>
      </c>
      <c r="F127" s="141" t="s">
        <v>415</v>
      </c>
      <c r="G127">
        <f t="shared" si="1"/>
        <v>124</v>
      </c>
    </row>
    <row r="128" spans="3:7" ht="15">
      <c r="C128" s="139">
        <v>2</v>
      </c>
      <c r="D128" s="140" t="s">
        <v>276</v>
      </c>
      <c r="E128" s="164" t="s">
        <v>277</v>
      </c>
      <c r="F128" s="148" t="s">
        <v>416</v>
      </c>
      <c r="G128">
        <f t="shared" si="1"/>
        <v>125</v>
      </c>
    </row>
    <row r="129" spans="3:7" ht="15">
      <c r="C129" s="139">
        <v>2</v>
      </c>
      <c r="D129" s="145" t="s">
        <v>278</v>
      </c>
      <c r="E129" s="165" t="s">
        <v>279</v>
      </c>
      <c r="F129" s="141" t="s">
        <v>417</v>
      </c>
      <c r="G129">
        <f t="shared" si="1"/>
        <v>126</v>
      </c>
    </row>
    <row r="130" spans="3:7" ht="15">
      <c r="C130" s="139">
        <v>2</v>
      </c>
      <c r="D130" s="140" t="s">
        <v>280</v>
      </c>
      <c r="E130" s="164"/>
      <c r="F130" s="148" t="s">
        <v>418</v>
      </c>
      <c r="G130">
        <f t="shared" si="1"/>
        <v>127</v>
      </c>
    </row>
    <row r="131" spans="3:7" ht="15">
      <c r="C131" s="139">
        <v>2</v>
      </c>
      <c r="D131" s="145" t="s">
        <v>281</v>
      </c>
      <c r="E131" s="165"/>
      <c r="F131" s="141" t="s">
        <v>419</v>
      </c>
      <c r="G131">
        <f t="shared" si="1"/>
        <v>128</v>
      </c>
    </row>
    <row r="132" spans="3:7" ht="15">
      <c r="C132" s="139">
        <v>2</v>
      </c>
      <c r="D132" s="140" t="s">
        <v>282</v>
      </c>
      <c r="E132" s="164" t="s">
        <v>131</v>
      </c>
      <c r="F132" s="148" t="s">
        <v>420</v>
      </c>
      <c r="G132">
        <f t="shared" si="1"/>
        <v>129</v>
      </c>
    </row>
    <row r="133" spans="3:7" ht="15">
      <c r="C133" s="139">
        <v>2</v>
      </c>
      <c r="D133" s="145" t="s">
        <v>283</v>
      </c>
      <c r="E133" s="165"/>
      <c r="F133" s="141" t="s">
        <v>421</v>
      </c>
      <c r="G133">
        <f t="shared" si="1"/>
        <v>130</v>
      </c>
    </row>
    <row r="134" spans="3:7" ht="15">
      <c r="C134" s="139">
        <v>2</v>
      </c>
      <c r="D134" s="140" t="s">
        <v>284</v>
      </c>
      <c r="E134" s="164"/>
      <c r="F134" s="141" t="s">
        <v>422</v>
      </c>
      <c r="G134">
        <f t="shared" si="1"/>
        <v>131</v>
      </c>
    </row>
    <row r="135" spans="3:7" ht="15">
      <c r="C135" s="139">
        <v>2</v>
      </c>
      <c r="D135" s="145" t="s">
        <v>285</v>
      </c>
      <c r="E135" s="165"/>
      <c r="F135" s="141" t="s">
        <v>423</v>
      </c>
      <c r="G135">
        <f t="shared" si="1"/>
        <v>132</v>
      </c>
    </row>
    <row r="136" spans="3:7" ht="15">
      <c r="C136" s="139">
        <v>2</v>
      </c>
      <c r="D136" s="140" t="s">
        <v>286</v>
      </c>
      <c r="E136" s="164"/>
      <c r="F136" s="141" t="s">
        <v>424</v>
      </c>
      <c r="G136">
        <f t="shared" si="1"/>
        <v>133</v>
      </c>
    </row>
    <row r="137" spans="3:7" ht="15">
      <c r="C137" s="139">
        <v>2</v>
      </c>
      <c r="D137" s="145" t="s">
        <v>287</v>
      </c>
      <c r="E137" s="165"/>
      <c r="F137" s="141" t="s">
        <v>425</v>
      </c>
      <c r="G137">
        <f t="shared" si="1"/>
        <v>134</v>
      </c>
    </row>
    <row r="138" spans="3:7" ht="15">
      <c r="C138" s="139">
        <v>2</v>
      </c>
      <c r="D138" s="140" t="s">
        <v>288</v>
      </c>
      <c r="E138" s="164"/>
      <c r="F138" s="141" t="s">
        <v>426</v>
      </c>
      <c r="G138">
        <f aca="true" t="shared" si="2" ref="G138:G146">G137+1</f>
        <v>135</v>
      </c>
    </row>
    <row r="139" spans="3:7" ht="15">
      <c r="C139" s="139">
        <v>2</v>
      </c>
      <c r="D139" s="145" t="s">
        <v>289</v>
      </c>
      <c r="E139" s="165"/>
      <c r="F139" s="141" t="s">
        <v>427</v>
      </c>
      <c r="G139">
        <f t="shared" si="2"/>
        <v>136</v>
      </c>
    </row>
    <row r="140" spans="3:6" ht="15">
      <c r="C140" s="168">
        <v>3</v>
      </c>
      <c r="D140" s="174" t="s">
        <v>111</v>
      </c>
      <c r="E140" s="175"/>
      <c r="F140" s="171" t="s">
        <v>290</v>
      </c>
    </row>
    <row r="141" spans="3:7" ht="15">
      <c r="C141" s="139">
        <v>3</v>
      </c>
      <c r="D141" s="145" t="s">
        <v>291</v>
      </c>
      <c r="E141" s="165" t="s">
        <v>292</v>
      </c>
      <c r="F141" s="141" t="s">
        <v>428</v>
      </c>
      <c r="G141">
        <f>G139+1</f>
        <v>137</v>
      </c>
    </row>
    <row r="142" spans="3:7" ht="15.75" customHeight="1">
      <c r="C142" s="139">
        <v>3</v>
      </c>
      <c r="D142" s="140" t="s">
        <v>293</v>
      </c>
      <c r="E142" s="164" t="s">
        <v>294</v>
      </c>
      <c r="F142" s="141" t="s">
        <v>429</v>
      </c>
      <c r="G142">
        <f t="shared" si="2"/>
        <v>138</v>
      </c>
    </row>
    <row r="143" spans="3:7" ht="15.75" customHeight="1">
      <c r="C143" s="139">
        <v>4</v>
      </c>
      <c r="D143" s="145" t="s">
        <v>295</v>
      </c>
      <c r="E143" s="165"/>
      <c r="F143" s="141" t="s">
        <v>430</v>
      </c>
      <c r="G143">
        <f t="shared" si="2"/>
        <v>139</v>
      </c>
    </row>
    <row r="144" spans="3:7" ht="15">
      <c r="C144" s="139">
        <v>5</v>
      </c>
      <c r="D144" s="145" t="s">
        <v>296</v>
      </c>
      <c r="E144" s="165"/>
      <c r="F144" s="141" t="s">
        <v>431</v>
      </c>
      <c r="G144">
        <f t="shared" si="2"/>
        <v>140</v>
      </c>
    </row>
    <row r="145" spans="3:7" ht="15">
      <c r="C145" s="139">
        <v>6</v>
      </c>
      <c r="D145" s="145" t="s">
        <v>297</v>
      </c>
      <c r="E145" s="165"/>
      <c r="F145" s="141" t="s">
        <v>432</v>
      </c>
      <c r="G145">
        <f t="shared" si="2"/>
        <v>141</v>
      </c>
    </row>
    <row r="146" spans="3:7" ht="15">
      <c r="C146" s="139">
        <v>7</v>
      </c>
      <c r="D146" s="145" t="s">
        <v>298</v>
      </c>
      <c r="E146" s="165"/>
      <c r="F146" s="141" t="s">
        <v>433</v>
      </c>
      <c r="G146">
        <f t="shared" si="2"/>
        <v>142</v>
      </c>
    </row>
    <row r="147" spans="3:6" ht="15">
      <c r="C147" s="139"/>
      <c r="D147" s="145"/>
      <c r="E147" s="165"/>
      <c r="F147" s="141"/>
    </row>
    <row r="148" spans="3:6" ht="15">
      <c r="C148" s="139"/>
      <c r="D148" s="145"/>
      <c r="E148" s="165"/>
      <c r="F148" s="141"/>
    </row>
  </sheetData>
  <sheetProtection password="F3A3" sheet="1" objects="1" scenarios="1" selectLockedCells="1" selectUnlockedCells="1"/>
  <printOptions/>
  <pageMargins left="0.75" right="0.75" top="0.78" bottom="0.48" header="0.5" footer="0.25"/>
  <pageSetup horizontalDpi="600" verticalDpi="600" orientation="portrait" scale="76" r:id="rId1"/>
  <headerFooter alignWithMargins="0">
    <oddHeader>&amp;R&amp;D &amp;T</oddHeader>
    <oddFooter>&amp;CPrepared by Jose Rodriguez FIU/Facilities Management&amp;RPage &amp;P OF &amp;N</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H37"/>
  <sheetViews>
    <sheetView showGridLines="0" view="pageBreakPreview" zoomScaleSheetLayoutView="100" zoomScalePageLayoutView="0" workbookViewId="0" topLeftCell="A1">
      <pane ySplit="6" topLeftCell="A7" activePane="bottomLeft" state="frozen"/>
      <selection pane="topLeft" activeCell="B10" sqref="B10:D10"/>
      <selection pane="bottomLeft" activeCell="B7" sqref="B7"/>
    </sheetView>
  </sheetViews>
  <sheetFormatPr defaultColWidth="9.140625" defaultRowHeight="12.75"/>
  <cols>
    <col min="1" max="1" width="4.7109375" style="0" customWidth="1"/>
    <col min="2" max="2" width="33.57421875" style="0" customWidth="1"/>
    <col min="3" max="3" width="7.28125" style="0" customWidth="1"/>
    <col min="4" max="4" width="8.421875" style="0" customWidth="1"/>
    <col min="5" max="5" width="10.7109375" style="0" customWidth="1"/>
    <col min="6" max="6" width="6.28125" style="0" customWidth="1"/>
    <col min="7" max="7" width="9.421875" style="0" customWidth="1"/>
    <col min="8" max="8" width="9.57421875" style="0" customWidth="1"/>
    <col min="9" max="9" width="7.421875" style="0" customWidth="1"/>
    <col min="10" max="10" width="6.57421875" style="0" customWidth="1"/>
    <col min="12" max="12" width="6.28125" style="0" customWidth="1"/>
    <col min="13" max="13" width="11.421875" style="0" customWidth="1"/>
    <col min="14" max="14" width="11.28125" style="0" customWidth="1"/>
    <col min="15" max="15" width="7.8515625" style="0" customWidth="1"/>
  </cols>
  <sheetData>
    <row r="1" spans="1:8" s="54" customFormat="1" ht="43.5" customHeight="1" thickBot="1">
      <c r="A1" s="53"/>
      <c r="B1" s="53"/>
      <c r="C1" s="53"/>
      <c r="D1" s="280" t="s">
        <v>3</v>
      </c>
      <c r="E1" s="280"/>
      <c r="F1" s="280"/>
      <c r="G1" s="280"/>
      <c r="H1" s="280"/>
    </row>
    <row r="2" spans="2:8" s="56" customFormat="1" ht="40.5" customHeight="1">
      <c r="B2" s="55"/>
      <c r="F2" s="57" t="s">
        <v>2</v>
      </c>
      <c r="G2" s="298" t="s">
        <v>84</v>
      </c>
      <c r="H2" s="298"/>
    </row>
    <row r="3" spans="2:8" s="56" customFormat="1" ht="19.5" customHeight="1">
      <c r="B3" s="55"/>
      <c r="F3" s="58"/>
      <c r="G3" s="60" t="s">
        <v>1</v>
      </c>
      <c r="H3" s="87">
        <f>'Minor Project Work Request Form'!G3</f>
        <v>0</v>
      </c>
    </row>
    <row r="4" spans="1:8" s="56" customFormat="1" ht="20.25" customHeight="1">
      <c r="A4" s="88"/>
      <c r="B4" s="89" t="s">
        <v>11</v>
      </c>
      <c r="C4" s="88"/>
      <c r="D4" s="88"/>
      <c r="E4" s="88"/>
      <c r="F4" s="88"/>
      <c r="G4" s="88"/>
      <c r="H4" s="88"/>
    </row>
    <row r="5" spans="1:8" s="93" customFormat="1" ht="21.75" customHeight="1">
      <c r="A5" s="90"/>
      <c r="B5" s="91"/>
      <c r="C5" s="92"/>
      <c r="D5" s="296" t="s">
        <v>299</v>
      </c>
      <c r="E5" s="296"/>
      <c r="F5" s="296"/>
      <c r="G5" s="296"/>
      <c r="H5" s="296"/>
    </row>
    <row r="6" spans="1:8" s="93" customFormat="1" ht="25.5">
      <c r="A6" s="90">
        <v>1</v>
      </c>
      <c r="B6" s="94" t="s">
        <v>12</v>
      </c>
      <c r="C6" s="95" t="s">
        <v>13</v>
      </c>
      <c r="D6" s="95" t="s">
        <v>14</v>
      </c>
      <c r="E6" s="95" t="s">
        <v>15</v>
      </c>
      <c r="F6" s="95" t="s">
        <v>16</v>
      </c>
      <c r="G6" s="96" t="s">
        <v>38</v>
      </c>
      <c r="H6" s="95" t="s">
        <v>17</v>
      </c>
    </row>
    <row r="7" spans="1:8" s="103" customFormat="1" ht="26.25" customHeight="1">
      <c r="A7" s="97">
        <f aca="true" t="shared" si="0" ref="A7:A14">A6+1</f>
        <v>2</v>
      </c>
      <c r="B7" s="98" t="s">
        <v>61</v>
      </c>
      <c r="C7" s="99">
        <v>1</v>
      </c>
      <c r="D7" s="100"/>
      <c r="E7" s="101">
        <f>F7*D7*(C7*G7)</f>
        <v>0</v>
      </c>
      <c r="F7" s="98">
        <v>0</v>
      </c>
      <c r="G7" s="97">
        <v>1.4204</v>
      </c>
      <c r="H7" s="102">
        <f aca="true" t="shared" si="1" ref="H7:H18">F7*C7*G7</f>
        <v>0</v>
      </c>
    </row>
    <row r="8" spans="1:8" s="103" customFormat="1" ht="12.75">
      <c r="A8" s="97">
        <f t="shared" si="0"/>
        <v>3</v>
      </c>
      <c r="B8" s="98" t="s">
        <v>18</v>
      </c>
      <c r="C8" s="99">
        <v>1</v>
      </c>
      <c r="D8" s="100">
        <v>0</v>
      </c>
      <c r="E8" s="101">
        <f aca="true" t="shared" si="2" ref="E8:E19">F8*D8*(C8*G8)</f>
        <v>0</v>
      </c>
      <c r="F8" s="98">
        <v>0</v>
      </c>
      <c r="G8" s="97">
        <v>1.4204</v>
      </c>
      <c r="H8" s="102">
        <f t="shared" si="1"/>
        <v>0</v>
      </c>
    </row>
    <row r="9" spans="1:8" s="103" customFormat="1" ht="12.75">
      <c r="A9" s="97">
        <f t="shared" si="0"/>
        <v>4</v>
      </c>
      <c r="B9" s="98" t="s">
        <v>19</v>
      </c>
      <c r="C9" s="99">
        <v>0</v>
      </c>
      <c r="D9" s="100">
        <v>0</v>
      </c>
      <c r="E9" s="101">
        <f t="shared" si="2"/>
        <v>0</v>
      </c>
      <c r="F9" s="98">
        <v>0</v>
      </c>
      <c r="G9" s="97">
        <v>1.4204</v>
      </c>
      <c r="H9" s="102">
        <f t="shared" si="1"/>
        <v>0</v>
      </c>
    </row>
    <row r="10" spans="1:8" s="103" customFormat="1" ht="12.75">
      <c r="A10" s="97">
        <f t="shared" si="0"/>
        <v>5</v>
      </c>
      <c r="B10" s="98" t="s">
        <v>20</v>
      </c>
      <c r="C10" s="99">
        <v>0</v>
      </c>
      <c r="D10" s="100"/>
      <c r="E10" s="101">
        <f t="shared" si="2"/>
        <v>0</v>
      </c>
      <c r="F10" s="98">
        <v>0</v>
      </c>
      <c r="G10" s="97">
        <v>1.4204</v>
      </c>
      <c r="H10" s="102">
        <f t="shared" si="1"/>
        <v>0</v>
      </c>
    </row>
    <row r="11" spans="1:8" s="103" customFormat="1" ht="12.75">
      <c r="A11" s="97">
        <f t="shared" si="0"/>
        <v>6</v>
      </c>
      <c r="B11" s="98" t="s">
        <v>21</v>
      </c>
      <c r="C11" s="99">
        <v>0</v>
      </c>
      <c r="D11" s="100"/>
      <c r="E11" s="101">
        <f t="shared" si="2"/>
        <v>0</v>
      </c>
      <c r="F11" s="98">
        <v>0</v>
      </c>
      <c r="G11" s="97">
        <v>1.4204</v>
      </c>
      <c r="H11" s="102">
        <f t="shared" si="1"/>
        <v>0</v>
      </c>
    </row>
    <row r="12" spans="1:8" s="103" customFormat="1" ht="12.75">
      <c r="A12" s="97">
        <f t="shared" si="0"/>
        <v>7</v>
      </c>
      <c r="B12" s="98" t="s">
        <v>22</v>
      </c>
      <c r="C12" s="99">
        <v>0</v>
      </c>
      <c r="D12" s="100"/>
      <c r="E12" s="101">
        <f t="shared" si="2"/>
        <v>0</v>
      </c>
      <c r="F12" s="98">
        <v>0</v>
      </c>
      <c r="G12" s="97">
        <v>1.4204</v>
      </c>
      <c r="H12" s="102">
        <f t="shared" si="1"/>
        <v>0</v>
      </c>
    </row>
    <row r="13" spans="1:8" s="103" customFormat="1" ht="12.75">
      <c r="A13" s="97">
        <f t="shared" si="0"/>
        <v>8</v>
      </c>
      <c r="B13" s="98" t="s">
        <v>23</v>
      </c>
      <c r="C13" s="99">
        <v>0</v>
      </c>
      <c r="D13" s="100"/>
      <c r="E13" s="101">
        <f t="shared" si="2"/>
        <v>0</v>
      </c>
      <c r="F13" s="98">
        <v>0</v>
      </c>
      <c r="G13" s="97">
        <v>1.4204</v>
      </c>
      <c r="H13" s="102">
        <f t="shared" si="1"/>
        <v>0</v>
      </c>
    </row>
    <row r="14" spans="1:8" s="103" customFormat="1" ht="12.75">
      <c r="A14" s="97">
        <f t="shared" si="0"/>
        <v>9</v>
      </c>
      <c r="B14" s="98" t="s">
        <v>24</v>
      </c>
      <c r="C14" s="99">
        <v>0</v>
      </c>
      <c r="D14" s="100"/>
      <c r="E14" s="101">
        <f t="shared" si="2"/>
        <v>0</v>
      </c>
      <c r="F14" s="98">
        <v>0</v>
      </c>
      <c r="G14" s="97">
        <v>1.4204</v>
      </c>
      <c r="H14" s="102">
        <f t="shared" si="1"/>
        <v>0</v>
      </c>
    </row>
    <row r="15" spans="1:8" s="103" customFormat="1" ht="12.75">
      <c r="A15" s="97">
        <f>A14+1</f>
        <v>10</v>
      </c>
      <c r="B15" s="98" t="s">
        <v>25</v>
      </c>
      <c r="C15" s="99">
        <v>0</v>
      </c>
      <c r="D15" s="100"/>
      <c r="E15" s="101">
        <f t="shared" si="2"/>
        <v>0</v>
      </c>
      <c r="F15" s="98">
        <v>0</v>
      </c>
      <c r="G15" s="97">
        <v>1.4204</v>
      </c>
      <c r="H15" s="102">
        <f t="shared" si="1"/>
        <v>0</v>
      </c>
    </row>
    <row r="16" spans="1:8" s="103" customFormat="1" ht="12.75">
      <c r="A16" s="97">
        <f>A15+1</f>
        <v>11</v>
      </c>
      <c r="B16" s="98" t="s">
        <v>26</v>
      </c>
      <c r="C16" s="99">
        <v>0</v>
      </c>
      <c r="D16" s="100"/>
      <c r="E16" s="101">
        <f t="shared" si="2"/>
        <v>0</v>
      </c>
      <c r="F16" s="98">
        <v>0</v>
      </c>
      <c r="G16" s="97">
        <v>1.4204</v>
      </c>
      <c r="H16" s="102">
        <f t="shared" si="1"/>
        <v>0</v>
      </c>
    </row>
    <row r="17" spans="1:8" s="103" customFormat="1" ht="12.75">
      <c r="A17" s="97">
        <f aca="true" t="shared" si="3" ref="A17:A25">A16+1</f>
        <v>12</v>
      </c>
      <c r="B17" s="98" t="s">
        <v>27</v>
      </c>
      <c r="C17" s="99">
        <v>0</v>
      </c>
      <c r="D17" s="100"/>
      <c r="E17" s="101">
        <f t="shared" si="2"/>
        <v>0</v>
      </c>
      <c r="F17" s="98">
        <v>0</v>
      </c>
      <c r="G17" s="97">
        <v>1.4204</v>
      </c>
      <c r="H17" s="102">
        <f t="shared" si="1"/>
        <v>0</v>
      </c>
    </row>
    <row r="18" spans="1:8" s="103" customFormat="1" ht="12.75">
      <c r="A18" s="97">
        <f t="shared" si="3"/>
        <v>13</v>
      </c>
      <c r="B18" s="98" t="s">
        <v>28</v>
      </c>
      <c r="C18" s="99">
        <v>0</v>
      </c>
      <c r="D18" s="100"/>
      <c r="E18" s="101">
        <f t="shared" si="2"/>
        <v>0</v>
      </c>
      <c r="F18" s="98">
        <v>0</v>
      </c>
      <c r="G18" s="97">
        <v>1.4204</v>
      </c>
      <c r="H18" s="102">
        <f t="shared" si="1"/>
        <v>0</v>
      </c>
    </row>
    <row r="19" spans="1:8" s="103" customFormat="1" ht="12.75">
      <c r="A19" s="97">
        <f t="shared" si="3"/>
        <v>14</v>
      </c>
      <c r="B19" s="98" t="s">
        <v>29</v>
      </c>
      <c r="C19" s="99">
        <v>0</v>
      </c>
      <c r="D19" s="100"/>
      <c r="E19" s="101">
        <f t="shared" si="2"/>
        <v>0</v>
      </c>
      <c r="F19" s="98">
        <v>0</v>
      </c>
      <c r="G19" s="97">
        <v>1.4204</v>
      </c>
      <c r="H19" s="102">
        <f>F19*C19*G19</f>
        <v>0</v>
      </c>
    </row>
    <row r="20" spans="1:8" s="103" customFormat="1" ht="12.75">
      <c r="A20" s="97">
        <f t="shared" si="3"/>
        <v>15</v>
      </c>
      <c r="B20" s="98"/>
      <c r="C20" s="99"/>
      <c r="D20" s="100"/>
      <c r="E20" s="101"/>
      <c r="F20" s="98"/>
      <c r="G20" s="97"/>
      <c r="H20" s="102"/>
    </row>
    <row r="21" spans="1:8" s="103" customFormat="1" ht="12.75">
      <c r="A21" s="97">
        <f t="shared" si="3"/>
        <v>16</v>
      </c>
      <c r="B21" s="98"/>
      <c r="C21" s="99"/>
      <c r="D21" s="100"/>
      <c r="E21" s="101"/>
      <c r="F21" s="98"/>
      <c r="G21" s="97"/>
      <c r="H21" s="102"/>
    </row>
    <row r="22" spans="1:8" s="103" customFormat="1" ht="12.75">
      <c r="A22" s="97">
        <f t="shared" si="3"/>
        <v>17</v>
      </c>
      <c r="B22" s="98"/>
      <c r="C22" s="99"/>
      <c r="D22" s="100"/>
      <c r="E22" s="101"/>
      <c r="F22" s="98"/>
      <c r="G22" s="97"/>
      <c r="H22" s="102"/>
    </row>
    <row r="23" spans="1:8" s="103" customFormat="1" ht="12.75">
      <c r="A23" s="97">
        <f t="shared" si="3"/>
        <v>18</v>
      </c>
      <c r="B23" s="98"/>
      <c r="C23" s="99"/>
      <c r="D23" s="100"/>
      <c r="E23" s="101"/>
      <c r="F23" s="98"/>
      <c r="G23" s="97"/>
      <c r="H23" s="102"/>
    </row>
    <row r="24" spans="1:8" s="103" customFormat="1" ht="12.75">
      <c r="A24" s="97">
        <f t="shared" si="3"/>
        <v>19</v>
      </c>
      <c r="B24" s="98"/>
      <c r="C24" s="99"/>
      <c r="D24" s="100"/>
      <c r="E24" s="101"/>
      <c r="F24" s="98"/>
      <c r="G24" s="97"/>
      <c r="H24" s="102"/>
    </row>
    <row r="25" spans="1:8" s="103" customFormat="1" ht="12.75">
      <c r="A25" s="97">
        <f t="shared" si="3"/>
        <v>20</v>
      </c>
      <c r="B25" s="98"/>
      <c r="C25" s="99"/>
      <c r="D25" s="100"/>
      <c r="E25" s="101"/>
      <c r="F25" s="98"/>
      <c r="G25" s="97"/>
      <c r="H25" s="102"/>
    </row>
    <row r="26" spans="1:8" s="110" customFormat="1" ht="6" customHeight="1">
      <c r="A26" s="104"/>
      <c r="B26" s="105"/>
      <c r="C26" s="106"/>
      <c r="D26" s="107"/>
      <c r="E26" s="108"/>
      <c r="F26" s="105"/>
      <c r="G26" s="104"/>
      <c r="H26" s="109"/>
    </row>
    <row r="27" spans="1:8" s="117" customFormat="1" ht="12.75">
      <c r="A27" s="111"/>
      <c r="B27" s="112" t="s">
        <v>30</v>
      </c>
      <c r="C27" s="113">
        <f>H28/1.4204</f>
        <v>0</v>
      </c>
      <c r="D27" s="114"/>
      <c r="E27" s="115"/>
      <c r="F27" s="111"/>
      <c r="G27" s="111"/>
      <c r="H27" s="116"/>
    </row>
    <row r="28" spans="1:8" s="117" customFormat="1" ht="12.75">
      <c r="A28" s="111">
        <f>A25+1</f>
        <v>21</v>
      </c>
      <c r="B28" s="118" t="s">
        <v>31</v>
      </c>
      <c r="C28" s="119"/>
      <c r="D28" s="120" t="e">
        <f>E28/H28</f>
        <v>#DIV/0!</v>
      </c>
      <c r="E28" s="121">
        <f>SUM(E7:E27)</f>
        <v>0</v>
      </c>
      <c r="F28" s="111"/>
      <c r="G28" s="111"/>
      <c r="H28" s="122">
        <f>SUM(H7:H27)</f>
        <v>0</v>
      </c>
    </row>
    <row r="29" spans="1:8" s="117" customFormat="1" ht="24.75">
      <c r="A29" s="111">
        <f>A28+1</f>
        <v>22</v>
      </c>
      <c r="B29" s="123" t="s">
        <v>64</v>
      </c>
      <c r="C29" s="124"/>
      <c r="D29" s="125">
        <v>0.15</v>
      </c>
      <c r="E29" s="126">
        <f>E28*D29</f>
        <v>0</v>
      </c>
      <c r="F29" s="127"/>
      <c r="G29" s="127"/>
      <c r="H29" s="127"/>
    </row>
    <row r="30" spans="1:8" s="117" customFormat="1" ht="4.5" customHeight="1">
      <c r="A30" s="111"/>
      <c r="B30" s="128"/>
      <c r="C30" s="119"/>
      <c r="D30" s="129"/>
      <c r="E30" s="130"/>
      <c r="F30" s="111"/>
      <c r="G30" s="111"/>
      <c r="H30" s="111"/>
    </row>
    <row r="31" spans="1:8" s="117" customFormat="1" ht="13.5" customHeight="1">
      <c r="A31" s="111">
        <f>A29+1</f>
        <v>23</v>
      </c>
      <c r="B31" s="297" t="s">
        <v>32</v>
      </c>
      <c r="C31" s="297"/>
      <c r="D31" s="120" t="e">
        <f>E31/H28</f>
        <v>#DIV/0!</v>
      </c>
      <c r="E31" s="131">
        <f>SUM(E28:E29)</f>
        <v>0</v>
      </c>
      <c r="F31" s="111"/>
      <c r="G31" s="111"/>
      <c r="H31" s="111"/>
    </row>
    <row r="32" spans="1:4" s="117" customFormat="1" ht="19.5" customHeight="1">
      <c r="A32" s="117">
        <f>A31+1</f>
        <v>24</v>
      </c>
      <c r="B32" s="132" t="s">
        <v>62</v>
      </c>
      <c r="D32" s="133"/>
    </row>
    <row r="33" spans="1:5" s="134" customFormat="1" ht="12.75">
      <c r="A33" s="93">
        <f>A32+1</f>
        <v>25</v>
      </c>
      <c r="B33" s="56" t="s">
        <v>435</v>
      </c>
      <c r="C33" s="56"/>
      <c r="D33" s="249">
        <v>0.2</v>
      </c>
      <c r="E33" s="131">
        <f>E31*D33</f>
        <v>0</v>
      </c>
    </row>
    <row r="34" spans="1:5" s="134" customFormat="1" ht="12.75">
      <c r="A34" s="93">
        <f>A33+1</f>
        <v>26</v>
      </c>
      <c r="B34" s="56" t="s">
        <v>63</v>
      </c>
      <c r="C34" s="56"/>
      <c r="D34" s="249">
        <v>0.015</v>
      </c>
      <c r="E34" s="131">
        <f>E31*D34</f>
        <v>0</v>
      </c>
    </row>
    <row r="35" spans="1:5" s="134" customFormat="1" ht="13.5" customHeight="1">
      <c r="A35" s="93">
        <f>A34+1</f>
        <v>27</v>
      </c>
      <c r="B35" s="93" t="s">
        <v>513</v>
      </c>
      <c r="C35" s="56"/>
      <c r="D35" s="249">
        <v>0.05</v>
      </c>
      <c r="E35" s="131">
        <f>E31*D35</f>
        <v>0</v>
      </c>
    </row>
    <row r="36" spans="1:5" ht="23.25" customHeight="1">
      <c r="A36" s="20">
        <f>A35+1</f>
        <v>28</v>
      </c>
      <c r="B36" s="295" t="s">
        <v>83</v>
      </c>
      <c r="C36" s="295"/>
      <c r="D36" s="34"/>
      <c r="E36" s="21">
        <f>SUM(E33:E35)+E31</f>
        <v>0</v>
      </c>
    </row>
    <row r="37" ht="21.75" customHeight="1">
      <c r="A37" s="6" t="s">
        <v>514</v>
      </c>
    </row>
  </sheetData>
  <sheetProtection password="F3A3" sheet="1" insertRows="0" deleteRows="0" selectLockedCells="1"/>
  <mergeCells count="5">
    <mergeCell ref="B36:C36"/>
    <mergeCell ref="D5:H5"/>
    <mergeCell ref="D1:H1"/>
    <mergeCell ref="B31:C31"/>
    <mergeCell ref="G2:H2"/>
  </mergeCells>
  <printOptions/>
  <pageMargins left="0.8" right="0.15" top="0.25" bottom="0.7" header="0.25" footer="0.15"/>
  <pageSetup fitToHeight="0" fitToWidth="1" horizontalDpi="600" verticalDpi="600" orientation="portrait" r:id="rId2"/>
  <headerFooter alignWithMargins="0">
    <oddFooter>&amp;LFIU/Facilities Planning and Construction&amp;R&amp;"Arial Narrow,Regular"&amp;8 2006 0818 Edition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ENTER FIU PM NAME</Manager>
  <Company>// ENTER GC CM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MINOR PROJECT REQUEST FORM</dc:title>
  <dc:subject>//ENTER BT# PROJECT NAME</dc:subject>
  <dc:creator>Jose Rodriguez FIU/Facilities Management</dc:creator>
  <cp:keywords/>
  <dc:description>Contract:  Jose Rodriguez
Director Facilities Operations Analysis
305.348.4411
jrodriguez@fiu.edu</dc:description>
  <cp:lastModifiedBy>mcnallye</cp:lastModifiedBy>
  <cp:lastPrinted>2009-02-03T15:22:47Z</cp:lastPrinted>
  <dcterms:created xsi:type="dcterms:W3CDTF">2003-03-20T20:27:38Z</dcterms:created>
  <dcterms:modified xsi:type="dcterms:W3CDTF">2010-01-26T20:53:23Z</dcterms:modified>
  <cp:category>MPRF</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575221002</vt:i4>
  </property>
  <property fmtid="{D5CDD505-2E9C-101B-9397-08002B2CF9AE}" pid="3" name="_EmailSubject">
    <vt:lpwstr>Patty, I hope this helps you</vt:lpwstr>
  </property>
  <property fmtid="{D5CDD505-2E9C-101B-9397-08002B2CF9AE}" pid="4" name="_AuthorEmail">
    <vt:lpwstr>Ada@Murton.com</vt:lpwstr>
  </property>
  <property fmtid="{D5CDD505-2E9C-101B-9397-08002B2CF9AE}" pid="5" name="_AuthorEmailDisplayName">
    <vt:lpwstr>Ada Gonzalez</vt:lpwstr>
  </property>
  <property fmtid="{D5CDD505-2E9C-101B-9397-08002B2CF9AE}" pid="6" name="_ReviewingToolsShownOnce">
    <vt:lpwstr/>
  </property>
  <property fmtid="{D5CDD505-2E9C-101B-9397-08002B2CF9AE}" pid="7" name="Checked by">
    <vt:lpwstr>Patty, I hope this helps you</vt:lpwstr>
  </property>
</Properties>
</file>