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600" yWindow="65521" windowWidth="9645" windowHeight="8445" activeTab="0"/>
  </bookViews>
  <sheets>
    <sheet name="Retail Price Calculator" sheetId="1" r:id="rId1"/>
  </sheets>
  <definedNames>
    <definedName name="_xlnm.Print_Area" localSheetId="0">'Retail Price Calculator'!$B$2:$L$83</definedName>
  </definedNames>
  <calcPr fullCalcOnLoad="1"/>
</workbook>
</file>

<file path=xl/sharedStrings.xml><?xml version="1.0" encoding="utf-8"?>
<sst xmlns="http://schemas.openxmlformats.org/spreadsheetml/2006/main" count="99" uniqueCount="65">
  <si>
    <t>Conf</t>
  </si>
  <si>
    <t>Item Description</t>
  </si>
  <si>
    <t>Item Color</t>
  </si>
  <si>
    <t>Manufacturer</t>
  </si>
  <si>
    <t>Qty</t>
  </si>
  <si>
    <t>Cost per</t>
  </si>
  <si>
    <t>Total Cost</t>
  </si>
  <si>
    <t>a</t>
  </si>
  <si>
    <t xml:space="preserve"> </t>
  </si>
  <si>
    <t>A&amp;B Floral</t>
  </si>
  <si>
    <t>Total Dried/Preserved</t>
  </si>
  <si>
    <t>Accessories</t>
  </si>
  <si>
    <t>fruit</t>
  </si>
  <si>
    <t>berries</t>
  </si>
  <si>
    <t>Total Wholesale Cost</t>
  </si>
  <si>
    <t>Retail Price Calculation Worksheet</t>
  </si>
  <si>
    <t>Use this worksheet to calculate your listing price for online sales.</t>
  </si>
  <si>
    <t>Store</t>
  </si>
  <si>
    <t>Hobby Lobby</t>
  </si>
  <si>
    <t>A</t>
  </si>
  <si>
    <t>B</t>
  </si>
  <si>
    <t>Item #/UPC Code</t>
  </si>
  <si>
    <t>wire wreath form</t>
  </si>
  <si>
    <t>silk gerber daisies</t>
  </si>
  <si>
    <t>pink</t>
  </si>
  <si>
    <t>yellow</t>
  </si>
  <si>
    <t>Michael's</t>
  </si>
  <si>
    <t>Cost/Item</t>
  </si>
  <si>
    <t>C</t>
  </si>
  <si>
    <t>Example:</t>
  </si>
  <si>
    <t>D</t>
  </si>
  <si>
    <t>wired 2.5inch sheer</t>
  </si>
  <si>
    <t>yellow/pink polka dot</t>
  </si>
  <si>
    <t>Yds</t>
  </si>
  <si>
    <t>E</t>
  </si>
  <si>
    <t>F</t>
  </si>
  <si>
    <t>Yippee! Your Profit</t>
  </si>
  <si>
    <t>Trendytree.com</t>
  </si>
  <si>
    <t>shatterproof 80m balls</t>
  </si>
  <si>
    <t>LT493-23409</t>
  </si>
  <si>
    <t>Enter your mark-up %</t>
  </si>
  <si>
    <t>Retail Cost</t>
  </si>
  <si>
    <t>(Wholesale x % mark-up)</t>
  </si>
  <si>
    <t>Profit After Discount</t>
  </si>
  <si>
    <t>Strong Shipping Box Cost</t>
  </si>
  <si>
    <t>(Total: A + B + C + D)</t>
  </si>
  <si>
    <t>Total Cost Mechanics</t>
  </si>
  <si>
    <t>Total Cost Flowers</t>
  </si>
  <si>
    <t>Total Cost Ornaments/Signs</t>
  </si>
  <si>
    <t>Total Cost Ribbons</t>
  </si>
  <si>
    <t>Enter discount % Here</t>
  </si>
  <si>
    <t>Shipping/Handling Fee</t>
  </si>
  <si>
    <r>
      <t xml:space="preserve">Mechanics
</t>
    </r>
    <r>
      <rPr>
        <b/>
        <i/>
        <sz val="12"/>
        <rFont val="Calibri"/>
        <family val="2"/>
      </rPr>
      <t>List your mechanics (wreath base, glue sticks, wire, hardware, wood picks, tape, pipe cleaners, deco mesh material, etc.).</t>
    </r>
  </si>
  <si>
    <t>Total Cost
(cost x qty)</t>
  </si>
  <si>
    <r>
      <t xml:space="preserve">Flowers
</t>
    </r>
    <r>
      <rPr>
        <b/>
        <i/>
        <sz val="12"/>
        <rFont val="Calibri"/>
        <family val="2"/>
      </rPr>
      <t>List any silk floral stems and/or picks used to design your wreath.</t>
    </r>
  </si>
  <si>
    <r>
      <t xml:space="preserve">Ornaments/Signs
</t>
    </r>
    <r>
      <rPr>
        <b/>
        <i/>
        <sz val="12"/>
        <rFont val="Calibri"/>
        <family val="2"/>
      </rPr>
      <t>List any ornaments used (balls, figurines, butterflies, etc.) as well as any signs (Welcome, Merry Chritmas).</t>
    </r>
  </si>
  <si>
    <r>
      <t xml:space="preserve">Ribbons
</t>
    </r>
    <r>
      <rPr>
        <b/>
        <i/>
        <sz val="12"/>
        <rFont val="Calibri"/>
        <family val="2"/>
      </rPr>
      <t>List any ribbons used. You will need to calculate the cost per yards by dividing the price by the number of yds on spool.</t>
    </r>
  </si>
  <si>
    <t>Total Cost
(cost x yrds)</t>
  </si>
  <si>
    <r>
      <t xml:space="preserve">Total Cost &amp; Calculate Retail Cost
</t>
    </r>
    <r>
      <rPr>
        <b/>
        <i/>
        <sz val="12"/>
        <rFont val="Calibri"/>
        <family val="2"/>
      </rPr>
      <t>This area will calculate your Total Retail Price.  Feel free to change wholesale mark-up, handling fee, and shipping box price.</t>
    </r>
  </si>
  <si>
    <r>
      <t xml:space="preserve">Total Retail Price
</t>
    </r>
    <r>
      <rPr>
        <b/>
        <sz val="9"/>
        <color indexed="9"/>
        <rFont val="Calibri"/>
        <family val="2"/>
      </rPr>
      <t>(Retail + Handling + Box Cost)</t>
    </r>
  </si>
  <si>
    <r>
      <t xml:space="preserve">Profit
</t>
    </r>
    <r>
      <rPr>
        <b/>
        <i/>
        <sz val="12"/>
        <rFont val="Calibri"/>
        <family val="2"/>
      </rPr>
      <t>This area will calculate your profit, including if you choose to offer a discount to your clients.</t>
    </r>
  </si>
  <si>
    <t>©2010 SouthernCharmWreaths.com</t>
  </si>
  <si>
    <t>Cost/Yrd</t>
  </si>
  <si>
    <t xml:space="preserve">Enter Labor % (if any) Normal range is bw 20% -25% </t>
  </si>
  <si>
    <r>
      <t xml:space="preserve">This spreadsheet will help you decide your retail price mark-up. Download the spreadsheet and use as a template over and over again. When you need to calculate the price of a wreath to be listed, open the spreadsheet and click File, "Save As" and then re-name the spreadsheet as a new file (I use the wreath's name or description). Then enter all the items used to design that wreath and their cost. Don't forget to include glue sticks, floral picks, pipe cleaners, etc....these items are often overlooked because they are bought in bulk.
Feel free to add rows if needed or change the font. 
Enter 0 in labor % if you do not want to charge labor.
I've included a "Confirm Column" so that you can enter your item information temporarily, and then insert a check mark  once you have confirmed your numbers for that item. </t>
    </r>
    <r>
      <rPr>
        <b/>
        <sz val="11"/>
        <color indexed="60"/>
        <rFont val="Calibri"/>
        <family val="2"/>
      </rPr>
      <t>Type a lowercase "a" to get check mark to appear.</t>
    </r>
  </si>
</sst>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78">
    <font>
      <sz val="11"/>
      <color theme="1"/>
      <name val="Calibri"/>
      <family val="2"/>
    </font>
    <font>
      <sz val="11"/>
      <color indexed="8"/>
      <name val="Calibri"/>
      <family val="2"/>
    </font>
    <font>
      <b/>
      <sz val="11"/>
      <color indexed="60"/>
      <name val="Calibri"/>
      <family val="2"/>
    </font>
    <font>
      <b/>
      <sz val="36"/>
      <name val="Calibri"/>
      <family val="2"/>
    </font>
    <font>
      <b/>
      <sz val="10"/>
      <name val="Calibri"/>
      <family val="2"/>
    </font>
    <font>
      <b/>
      <sz val="8"/>
      <name val="Calibri"/>
      <family val="2"/>
    </font>
    <font>
      <sz val="11"/>
      <color indexed="55"/>
      <name val="Calibri"/>
      <family val="2"/>
    </font>
    <font>
      <b/>
      <sz val="11"/>
      <name val="Calibri"/>
      <family val="2"/>
    </font>
    <font>
      <b/>
      <sz val="14"/>
      <name val="Calibri"/>
      <family val="2"/>
    </font>
    <font>
      <b/>
      <sz val="11"/>
      <color indexed="8"/>
      <name val="Calibri"/>
      <family val="2"/>
    </font>
    <font>
      <b/>
      <sz val="16"/>
      <color indexed="9"/>
      <name val="Calibri"/>
      <family val="2"/>
    </font>
    <font>
      <b/>
      <sz val="16"/>
      <color indexed="8"/>
      <name val="Calibri"/>
      <family val="2"/>
    </font>
    <font>
      <b/>
      <sz val="20"/>
      <color indexed="8"/>
      <name val="Calibri"/>
      <family val="2"/>
    </font>
    <font>
      <b/>
      <sz val="16"/>
      <name val="Calibri"/>
      <family val="2"/>
    </font>
    <font>
      <b/>
      <sz val="12"/>
      <color indexed="8"/>
      <name val="Calibri"/>
      <family val="2"/>
    </font>
    <font>
      <b/>
      <i/>
      <sz val="12"/>
      <color indexed="8"/>
      <name val="Calibri"/>
      <family val="2"/>
    </font>
    <font>
      <b/>
      <i/>
      <sz val="12"/>
      <name val="Calibri"/>
      <family val="2"/>
    </font>
    <font>
      <b/>
      <sz val="8"/>
      <color indexed="55"/>
      <name val="Cabri"/>
      <family val="0"/>
    </font>
    <font>
      <b/>
      <sz val="9"/>
      <color indexed="55"/>
      <name val="Webdings"/>
      <family val="1"/>
    </font>
    <font>
      <b/>
      <sz val="10"/>
      <color indexed="55"/>
      <name val="Calibri"/>
      <family val="2"/>
    </font>
    <font>
      <b/>
      <sz val="11"/>
      <color indexed="55"/>
      <name val="Calibri"/>
      <family val="2"/>
    </font>
    <font>
      <b/>
      <sz val="10"/>
      <color indexed="8"/>
      <name val="Webdings"/>
      <family val="1"/>
    </font>
    <font>
      <b/>
      <sz val="10"/>
      <color indexed="8"/>
      <name val="Calibri"/>
      <family val="2"/>
    </font>
    <font>
      <b/>
      <i/>
      <sz val="10"/>
      <color indexed="8"/>
      <name val="Calibri"/>
      <family val="2"/>
    </font>
    <font>
      <b/>
      <sz val="9"/>
      <name val="Calibri"/>
      <family val="2"/>
    </font>
    <font>
      <b/>
      <sz val="12"/>
      <name val="Arial Black"/>
      <family val="2"/>
    </font>
    <font>
      <b/>
      <sz val="9"/>
      <color indexed="9"/>
      <name val="Calibri"/>
      <family val="2"/>
    </font>
    <font>
      <b/>
      <sz val="14"/>
      <name val="Arial Black"/>
      <family val="2"/>
    </font>
    <font>
      <b/>
      <sz val="14"/>
      <color indexed="63"/>
      <name val="Calibri"/>
      <family val="2"/>
    </font>
    <font>
      <b/>
      <sz val="10"/>
      <color indexed="63"/>
      <name val="Calibri"/>
      <family val="2"/>
    </font>
    <font>
      <b/>
      <sz val="11"/>
      <color indexed="8"/>
      <name val="Webdings"/>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3499799966812134"/>
      <name val="Calibri"/>
      <family val="2"/>
    </font>
    <font>
      <b/>
      <sz val="16"/>
      <color theme="1"/>
      <name val="Calibri"/>
      <family val="2"/>
    </font>
    <font>
      <b/>
      <sz val="16"/>
      <color theme="0"/>
      <name val="Calibri"/>
      <family val="2"/>
    </font>
    <font>
      <b/>
      <sz val="12"/>
      <color theme="1"/>
      <name val="Calibri"/>
      <family val="2"/>
    </font>
    <font>
      <b/>
      <sz val="8"/>
      <color theme="0" tint="-0.3499799966812134"/>
      <name val="Cabri"/>
      <family val="0"/>
    </font>
    <font>
      <b/>
      <sz val="9"/>
      <color theme="0" tint="-0.3499799966812134"/>
      <name val="Webdings"/>
      <family val="1"/>
    </font>
    <font>
      <b/>
      <sz val="10"/>
      <color theme="0" tint="-0.3499799966812134"/>
      <name val="Calibri"/>
      <family val="2"/>
    </font>
    <font>
      <b/>
      <sz val="11"/>
      <color theme="0" tint="-0.3499799966812134"/>
      <name val="Calibri"/>
      <family val="2"/>
    </font>
    <font>
      <b/>
      <sz val="10"/>
      <color theme="1"/>
      <name val="Webdings"/>
      <family val="1"/>
    </font>
    <font>
      <b/>
      <sz val="10"/>
      <color theme="1"/>
      <name val="Calibri"/>
      <family val="2"/>
    </font>
    <font>
      <b/>
      <i/>
      <sz val="10"/>
      <color theme="1"/>
      <name val="Calibri"/>
      <family val="2"/>
    </font>
    <font>
      <b/>
      <sz val="14"/>
      <color theme="1" tint="0.34999001026153564"/>
      <name val="Calibri"/>
      <family val="2"/>
    </font>
    <font>
      <b/>
      <sz val="10"/>
      <color theme="1" tint="0.34999001026153564"/>
      <name val="Calibri"/>
      <family val="2"/>
    </font>
    <font>
      <b/>
      <sz val="11"/>
      <color theme="1"/>
      <name val="Webdings"/>
      <family val="1"/>
    </font>
    <font>
      <b/>
      <i/>
      <sz val="12"/>
      <color theme="1"/>
      <name val="Calibri"/>
      <family val="2"/>
    </font>
    <font>
      <b/>
      <sz val="20"/>
      <color theme="1"/>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2" tint="-0.4999699890613556"/>
        <bgColor indexed="64"/>
      </patternFill>
    </fill>
    <fill>
      <patternFill patternType="solid">
        <fgColor rgb="FF92D050"/>
        <bgColor indexed="64"/>
      </patternFill>
    </fill>
    <fill>
      <patternFill patternType="solid">
        <fgColor theme="2" tint="-0.09996999800205231"/>
        <bgColor indexed="64"/>
      </patternFill>
    </fill>
    <fill>
      <patternFill patternType="solid">
        <fgColor theme="2" tint="-0.7499799728393555"/>
        <bgColor indexed="64"/>
      </patternFill>
    </fill>
    <fill>
      <patternFill patternType="solid">
        <fgColor theme="2"/>
        <bgColor indexed="64"/>
      </patternFill>
    </fill>
    <fill>
      <patternFill patternType="solid">
        <fgColor theme="0" tint="-0.04997999966144562"/>
        <bgColor indexed="64"/>
      </patternFill>
    </fill>
    <fill>
      <patternFill patternType="solid">
        <fgColor theme="2" tint="-0.24997000396251678"/>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color theme="0" tint="-0.24993999302387238"/>
      </left>
      <right style="thin">
        <color theme="0" tint="-0.24993999302387238"/>
      </right>
      <top style="thin">
        <color theme="0" tint="-0.24993999302387238"/>
      </top>
      <bottom style="thin"/>
    </border>
    <border>
      <left/>
      <right/>
      <top/>
      <bottom style="thin"/>
    </border>
    <border>
      <left/>
      <right/>
      <top style="thin"/>
      <bottom style="thin"/>
    </border>
    <border>
      <left style="thin">
        <color theme="0" tint="-0.24993999302387238"/>
      </left>
      <right style="thin">
        <color theme="0" tint="-0.24993999302387238"/>
      </right>
      <top style="thin">
        <color theme="0" tint="-0.24993999302387238"/>
      </top>
      <bottom/>
    </border>
    <border>
      <left style="thin">
        <color theme="0" tint="-0.24993999302387238"/>
      </left>
      <right style="thin">
        <color theme="2" tint="-0.8999500274658203"/>
      </right>
      <top/>
      <bottom style="thin">
        <color theme="0" tint="-0.24993999302387238"/>
      </bottom>
    </border>
    <border>
      <left style="thin">
        <color theme="0" tint="-0.24993999302387238"/>
      </left>
      <right style="thin">
        <color theme="2" tint="-0.8999500274658203"/>
      </right>
      <top style="thin">
        <color theme="0" tint="-0.24993999302387238"/>
      </top>
      <bottom style="thin"/>
    </border>
    <border>
      <left style="thin">
        <color theme="0" tint="-0.24993999302387238"/>
      </left>
      <right style="thin">
        <color theme="2" tint="-0.8999500274658203"/>
      </right>
      <top style="thin">
        <color theme="0" tint="-0.24993999302387238"/>
      </top>
      <bottom/>
    </border>
    <border>
      <left style="thin">
        <color theme="0" tint="-0.24993999302387238"/>
      </left>
      <right style="thin">
        <color theme="0" tint="-0.24993999302387238"/>
      </right>
      <top/>
      <bottom style="thin">
        <color theme="0" tint="-0.24993999302387238"/>
      </bottom>
    </border>
    <border>
      <left style="thin">
        <color theme="0" tint="-0.24993999302387238"/>
      </left>
      <right/>
      <top style="thin"/>
      <bottom style="thin">
        <color theme="0" tint="-0.24993999302387238"/>
      </bottom>
    </border>
    <border>
      <left style="thin">
        <color theme="0" tint="-0.24993999302387238"/>
      </left>
      <right style="thin">
        <color theme="2" tint="-0.8999500274658203"/>
      </right>
      <top style="thin"/>
      <bottom style="thin">
        <color theme="0" tint="-0.24993999302387238"/>
      </bottom>
    </border>
    <border>
      <left style="thin">
        <color theme="0" tint="-0.24993999302387238"/>
      </left>
      <right style="thin">
        <color theme="0" tint="-0.24993999302387238"/>
      </right>
      <top style="thin">
        <color theme="0" tint="-0.24993999302387238"/>
      </top>
      <bottom style="thin">
        <color theme="0" tint="-0.24993999302387238"/>
      </bottom>
    </border>
    <border>
      <left style="thin">
        <color theme="0" tint="-0.24993999302387238"/>
      </left>
      <right style="thin">
        <color theme="2" tint="-0.8999500274658203"/>
      </right>
      <top style="thin">
        <color theme="0" tint="-0.24993999302387238"/>
      </top>
      <bottom style="thin">
        <color theme="0" tint="-0.24993999302387238"/>
      </bottom>
    </border>
    <border>
      <left style="thin">
        <color theme="0" tint="-0.24993999302387238"/>
      </left>
      <right/>
      <top/>
      <bottom style="thin">
        <color theme="0" tint="-0.24993999302387238"/>
      </bottom>
    </border>
    <border>
      <left/>
      <right/>
      <top/>
      <bottom style="thin">
        <color theme="0" tint="-0.24993999302387238"/>
      </bottom>
    </border>
    <border>
      <left style="medium"/>
      <right style="medium"/>
      <top style="medium"/>
      <bottom style="medium"/>
    </border>
    <border>
      <left/>
      <right style="thin">
        <color theme="2" tint="-0.8999500274658203"/>
      </right>
      <top style="thin">
        <color theme="0" tint="-0.24993999302387238"/>
      </top>
      <bottom style="thin">
        <color theme="0" tint="-0.24993999302387238"/>
      </bottom>
    </border>
    <border>
      <left style="thin">
        <color theme="0" tint="-0.24993999302387238"/>
      </left>
      <right/>
      <top style="thin">
        <color theme="0" tint="-0.24993999302387238"/>
      </top>
      <bottom style="thin">
        <color theme="0" tint="-0.24993999302387238"/>
      </bottom>
    </border>
    <border>
      <left/>
      <right/>
      <top style="thin">
        <color theme="0" tint="-0.24993999302387238"/>
      </top>
      <bottom style="thin">
        <color theme="0" tint="-0.24993999302387238"/>
      </bottom>
    </border>
    <border>
      <left/>
      <right style="medium"/>
      <top style="thin">
        <color theme="0" tint="-0.24993999302387238"/>
      </top>
      <bottom style="thin">
        <color theme="0" tint="-0.24993999302387238"/>
      </bottom>
    </border>
    <border>
      <left style="thin">
        <color theme="0" tint="-0.14993000030517578"/>
      </left>
      <right/>
      <top style="thin"/>
      <bottom/>
    </border>
    <border>
      <left/>
      <right/>
      <top style="thin"/>
      <bottom/>
    </border>
    <border>
      <left/>
      <right style="thin">
        <color theme="0" tint="-0.14993000030517578"/>
      </right>
      <top style="thin"/>
      <bottom/>
    </border>
    <border>
      <left/>
      <right/>
      <top/>
      <bottom style="medium"/>
    </border>
    <border>
      <left style="thin">
        <color theme="0" tint="-0.24993999302387238"/>
      </left>
      <right style="thin">
        <color theme="0" tint="-0.24993999302387238"/>
      </right>
      <top/>
      <bottom/>
    </border>
    <border>
      <left style="thin">
        <color theme="0" tint="-0.24993999302387238"/>
      </left>
      <right/>
      <top style="thin">
        <color theme="0" tint="-0.24993999302387238"/>
      </top>
      <bottom/>
    </border>
    <border>
      <left/>
      <right/>
      <top style="thin">
        <color theme="0" tint="-0.24993999302387238"/>
      </top>
      <bottom/>
    </border>
    <border>
      <left/>
      <right style="thin">
        <color theme="0" tint="-0.24993999302387238"/>
      </right>
      <top style="thin">
        <color theme="0" tint="-0.24993999302387238"/>
      </top>
      <bottom/>
    </border>
    <border>
      <left/>
      <right style="thin">
        <color theme="0" tint="-0.24993999302387238"/>
      </right>
      <top/>
      <bottom/>
    </border>
    <border>
      <left style="thin">
        <color theme="0" tint="-0.24993999302387238"/>
      </left>
      <right style="thin">
        <color theme="2" tint="-0.8999500274658203"/>
      </right>
      <top style="medium"/>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32" borderId="7" applyNumberFormat="0" applyFont="0" applyAlignment="0" applyProtection="0"/>
    <xf numFmtId="0" fontId="58" fillId="27" borderId="8" applyNumberFormat="0" applyAlignment="0" applyProtection="0"/>
    <xf numFmtId="9" fontId="0"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124">
    <xf numFmtId="0" fontId="0" fillId="0" borderId="0" xfId="0" applyFont="1" applyAlignment="1">
      <alignment/>
    </xf>
    <xf numFmtId="0" fontId="3" fillId="33" borderId="0" xfId="0" applyFont="1" applyFill="1" applyAlignment="1" applyProtection="1">
      <alignment horizontal="center" vertical="center"/>
      <protection/>
    </xf>
    <xf numFmtId="0" fontId="4" fillId="0" borderId="10" xfId="0" applyFont="1" applyFill="1" applyBorder="1" applyAlignment="1" applyProtection="1">
      <alignment horizontal="center"/>
      <protection/>
    </xf>
    <xf numFmtId="0" fontId="5" fillId="0" borderId="10" xfId="0" applyFont="1" applyFill="1" applyBorder="1" applyAlignment="1" applyProtection="1">
      <alignment horizontal="center"/>
      <protection/>
    </xf>
    <xf numFmtId="44" fontId="4" fillId="0" borderId="10" xfId="44" applyFont="1" applyFill="1" applyBorder="1" applyAlignment="1" applyProtection="1">
      <alignment horizontal="center"/>
      <protection/>
    </xf>
    <xf numFmtId="0" fontId="0" fillId="0" borderId="0" xfId="0" applyAlignment="1" applyProtection="1">
      <alignment/>
      <protection/>
    </xf>
    <xf numFmtId="0" fontId="7" fillId="0" borderId="0" xfId="0" applyFont="1" applyFill="1" applyAlignment="1" applyProtection="1">
      <alignment horizontal="center"/>
      <protection/>
    </xf>
    <xf numFmtId="0" fontId="4" fillId="0" borderId="0" xfId="0" applyFont="1" applyFill="1" applyBorder="1" applyAlignment="1" applyProtection="1">
      <alignment horizontal="center"/>
      <protection/>
    </xf>
    <xf numFmtId="0" fontId="62" fillId="0" borderId="0" xfId="0" applyFont="1" applyAlignment="1" applyProtection="1">
      <alignment/>
      <protection/>
    </xf>
    <xf numFmtId="0" fontId="3" fillId="33" borderId="0" xfId="0" applyFont="1" applyFill="1" applyBorder="1" applyAlignment="1" applyProtection="1">
      <alignment horizontal="center" vertical="center"/>
      <protection/>
    </xf>
    <xf numFmtId="0" fontId="7" fillId="0" borderId="0" xfId="0" applyFont="1" applyFill="1" applyBorder="1" applyAlignment="1" applyProtection="1">
      <alignment horizontal="center"/>
      <protection/>
    </xf>
    <xf numFmtId="0" fontId="0" fillId="34" borderId="0" xfId="0" applyFill="1" applyAlignment="1" applyProtection="1">
      <alignment/>
      <protection/>
    </xf>
    <xf numFmtId="0" fontId="8" fillId="34" borderId="0" xfId="0" applyFont="1" applyFill="1" applyAlignment="1" applyProtection="1">
      <alignment/>
      <protection/>
    </xf>
    <xf numFmtId="0" fontId="0" fillId="0" borderId="0" xfId="0" applyFill="1" applyAlignment="1" applyProtection="1">
      <alignment/>
      <protection/>
    </xf>
    <xf numFmtId="44" fontId="0" fillId="0" borderId="0" xfId="44" applyFont="1" applyAlignment="1" applyProtection="1">
      <alignment/>
      <protection/>
    </xf>
    <xf numFmtId="44" fontId="60" fillId="0" borderId="0" xfId="0" applyNumberFormat="1" applyFont="1" applyAlignment="1" applyProtection="1">
      <alignment horizontal="right"/>
      <protection/>
    </xf>
    <xf numFmtId="0" fontId="0" fillId="0" borderId="0" xfId="0" applyFill="1" applyBorder="1" applyAlignment="1" applyProtection="1">
      <alignment/>
      <protection/>
    </xf>
    <xf numFmtId="44" fontId="0" fillId="0" borderId="0" xfId="44" applyFont="1" applyFill="1" applyBorder="1" applyAlignment="1" applyProtection="1">
      <alignment/>
      <protection/>
    </xf>
    <xf numFmtId="44" fontId="60" fillId="0" borderId="11" xfId="0" applyNumberFormat="1" applyFont="1" applyBorder="1" applyAlignment="1" applyProtection="1">
      <alignment horizontal="right"/>
      <protection/>
    </xf>
    <xf numFmtId="0" fontId="3" fillId="33" borderId="12" xfId="0" applyFont="1" applyFill="1" applyBorder="1" applyAlignment="1" applyProtection="1">
      <alignment horizontal="center" vertical="center"/>
      <protection/>
    </xf>
    <xf numFmtId="0" fontId="3" fillId="33" borderId="13" xfId="0" applyFont="1" applyFill="1" applyBorder="1" applyAlignment="1" applyProtection="1">
      <alignment horizontal="center" vertical="center"/>
      <protection/>
    </xf>
    <xf numFmtId="44" fontId="60" fillId="0" borderId="14" xfId="0" applyNumberFormat="1" applyFont="1" applyBorder="1" applyAlignment="1" applyProtection="1">
      <alignment horizontal="right"/>
      <protection/>
    </xf>
    <xf numFmtId="44" fontId="60" fillId="0" borderId="14" xfId="0" applyNumberFormat="1" applyFont="1" applyFill="1" applyBorder="1" applyAlignment="1" applyProtection="1">
      <alignment horizontal="right"/>
      <protection/>
    </xf>
    <xf numFmtId="44" fontId="63" fillId="35" borderId="15" xfId="44" applyFont="1" applyFill="1" applyBorder="1" applyAlignment="1" applyProtection="1">
      <alignment vertical="center"/>
      <protection/>
    </xf>
    <xf numFmtId="44" fontId="8" fillId="0" borderId="0" xfId="44" applyFont="1" applyFill="1" applyBorder="1" applyAlignment="1" applyProtection="1">
      <alignment horizontal="right"/>
      <protection/>
    </xf>
    <xf numFmtId="0" fontId="4" fillId="0" borderId="10" xfId="0" applyFont="1" applyFill="1" applyBorder="1" applyAlignment="1" applyProtection="1">
      <alignment horizontal="center" wrapText="1"/>
      <protection/>
    </xf>
    <xf numFmtId="0" fontId="5" fillId="0" borderId="10" xfId="0" applyFont="1" applyFill="1" applyBorder="1" applyAlignment="1" applyProtection="1">
      <alignment horizontal="center" vertical="center"/>
      <protection/>
    </xf>
    <xf numFmtId="0" fontId="4" fillId="0" borderId="10" xfId="0" applyFont="1" applyFill="1" applyBorder="1" applyAlignment="1" applyProtection="1">
      <alignment horizontal="center" vertical="center"/>
      <protection/>
    </xf>
    <xf numFmtId="44" fontId="4" fillId="0" borderId="10" xfId="44" applyFont="1" applyFill="1" applyBorder="1" applyAlignment="1" applyProtection="1">
      <alignment horizontal="center" vertical="center"/>
      <protection/>
    </xf>
    <xf numFmtId="44" fontId="64" fillId="36" borderId="0" xfId="44" applyFont="1" applyFill="1" applyAlignment="1" applyProtection="1">
      <alignment vertical="center"/>
      <protection/>
    </xf>
    <xf numFmtId="44" fontId="65" fillId="35" borderId="16" xfId="44" applyFont="1" applyFill="1" applyBorder="1" applyAlignment="1" applyProtection="1">
      <alignment/>
      <protection/>
    </xf>
    <xf numFmtId="44" fontId="65" fillId="35" borderId="17" xfId="44" applyFont="1" applyFill="1" applyBorder="1" applyAlignment="1" applyProtection="1">
      <alignment/>
      <protection/>
    </xf>
    <xf numFmtId="44" fontId="7" fillId="0" borderId="0" xfId="0" applyNumberFormat="1" applyFont="1" applyFill="1" applyBorder="1" applyAlignment="1" applyProtection="1">
      <alignment horizontal="center"/>
      <protection/>
    </xf>
    <xf numFmtId="0" fontId="66" fillId="0" borderId="18" xfId="0" applyFont="1" applyBorder="1" applyAlignment="1" applyProtection="1">
      <alignment/>
      <protection/>
    </xf>
    <xf numFmtId="0" fontId="67" fillId="0" borderId="18" xfId="0" applyFont="1" applyBorder="1" applyAlignment="1" applyProtection="1">
      <alignment horizontal="center" vertical="center"/>
      <protection/>
    </xf>
    <xf numFmtId="0" fontId="68" fillId="0" borderId="19" xfId="0" applyFont="1" applyBorder="1" applyAlignment="1" applyProtection="1">
      <alignment/>
      <protection/>
    </xf>
    <xf numFmtId="0" fontId="68" fillId="0" borderId="18" xfId="0" applyFont="1" applyBorder="1" applyAlignment="1" applyProtection="1">
      <alignment horizontal="right"/>
      <protection/>
    </xf>
    <xf numFmtId="44" fontId="68" fillId="0" borderId="18" xfId="44" applyFont="1" applyBorder="1" applyAlignment="1" applyProtection="1">
      <alignment horizontal="right"/>
      <protection/>
    </xf>
    <xf numFmtId="0" fontId="68" fillId="0" borderId="18" xfId="0" applyFont="1" applyBorder="1" applyAlignment="1" applyProtection="1">
      <alignment horizontal="center"/>
      <protection/>
    </xf>
    <xf numFmtId="44" fontId="69" fillId="0" borderId="18" xfId="44" applyFont="1" applyBorder="1" applyAlignment="1" applyProtection="1">
      <alignment/>
      <protection/>
    </xf>
    <xf numFmtId="44" fontId="69" fillId="0" borderId="20" xfId="0" applyNumberFormat="1" applyFont="1" applyBorder="1" applyAlignment="1" applyProtection="1">
      <alignment/>
      <protection/>
    </xf>
    <xf numFmtId="0" fontId="4" fillId="0" borderId="21" xfId="0" applyFont="1" applyFill="1" applyBorder="1" applyAlignment="1" applyProtection="1">
      <alignment horizontal="center"/>
      <protection/>
    </xf>
    <xf numFmtId="0" fontId="70" fillId="0" borderId="21" xfId="0" applyFont="1" applyBorder="1" applyAlignment="1" applyProtection="1">
      <alignment horizontal="center"/>
      <protection locked="0"/>
    </xf>
    <xf numFmtId="0" fontId="71" fillId="0" borderId="21" xfId="0" applyFont="1" applyBorder="1" applyAlignment="1" applyProtection="1">
      <alignment horizontal="right"/>
      <protection locked="0"/>
    </xf>
    <xf numFmtId="0" fontId="71" fillId="0" borderId="21" xfId="0" applyFont="1" applyBorder="1" applyAlignment="1" applyProtection="1">
      <alignment/>
      <protection locked="0"/>
    </xf>
    <xf numFmtId="0" fontId="71" fillId="0" borderId="21" xfId="0" applyFont="1" applyBorder="1" applyAlignment="1" applyProtection="1">
      <alignment horizontal="center"/>
      <protection locked="0"/>
    </xf>
    <xf numFmtId="44" fontId="71" fillId="0" borderId="21" xfId="44" applyFont="1" applyBorder="1" applyAlignment="1" applyProtection="1">
      <alignment/>
      <protection locked="0"/>
    </xf>
    <xf numFmtId="44" fontId="60" fillId="37" borderId="22" xfId="0" applyNumberFormat="1" applyFont="1" applyFill="1" applyBorder="1" applyAlignment="1" applyProtection="1">
      <alignment/>
      <protection/>
    </xf>
    <xf numFmtId="0" fontId="60" fillId="0" borderId="21" xfId="0" applyFont="1" applyBorder="1" applyAlignment="1" applyProtection="1">
      <alignment horizontal="center"/>
      <protection/>
    </xf>
    <xf numFmtId="0" fontId="71" fillId="0" borderId="21" xfId="0" applyFont="1" applyFill="1" applyBorder="1" applyAlignment="1" applyProtection="1">
      <alignment horizontal="right"/>
      <protection locked="0"/>
    </xf>
    <xf numFmtId="0" fontId="60" fillId="0" borderId="14" xfId="0" applyFont="1" applyBorder="1" applyAlignment="1" applyProtection="1">
      <alignment/>
      <protection/>
    </xf>
    <xf numFmtId="0" fontId="60" fillId="0" borderId="14" xfId="0" applyFont="1" applyFill="1" applyBorder="1" applyAlignment="1" applyProtection="1">
      <alignment/>
      <protection/>
    </xf>
    <xf numFmtId="0" fontId="60" fillId="0" borderId="14" xfId="0" applyFont="1" applyBorder="1" applyAlignment="1" applyProtection="1">
      <alignment horizontal="center"/>
      <protection/>
    </xf>
    <xf numFmtId="44" fontId="69" fillId="0" borderId="19" xfId="0" applyNumberFormat="1" applyFont="1" applyBorder="1" applyAlignment="1" applyProtection="1">
      <alignment/>
      <protection/>
    </xf>
    <xf numFmtId="0" fontId="60" fillId="0" borderId="21" xfId="0" applyFont="1" applyBorder="1" applyAlignment="1" applyProtection="1">
      <alignment horizontal="center" vertical="center"/>
      <protection/>
    </xf>
    <xf numFmtId="44" fontId="71" fillId="37" borderId="15" xfId="0" applyNumberFormat="1" applyFont="1" applyFill="1" applyBorder="1" applyAlignment="1" applyProtection="1">
      <alignment/>
      <protection/>
    </xf>
    <xf numFmtId="0" fontId="72" fillId="0" borderId="21" xfId="0" applyFont="1" applyFill="1" applyBorder="1" applyAlignment="1" applyProtection="1">
      <alignment horizontal="right"/>
      <protection locked="0"/>
    </xf>
    <xf numFmtId="44" fontId="71" fillId="37" borderId="22" xfId="0" applyNumberFormat="1" applyFont="1" applyFill="1" applyBorder="1" applyAlignment="1" applyProtection="1">
      <alignment/>
      <protection/>
    </xf>
    <xf numFmtId="0" fontId="60" fillId="0" borderId="14" xfId="0" applyFont="1" applyFill="1" applyBorder="1" applyAlignment="1" applyProtection="1">
      <alignment horizontal="left"/>
      <protection/>
    </xf>
    <xf numFmtId="0" fontId="70" fillId="0" borderId="21" xfId="0" applyFont="1" applyBorder="1" applyAlignment="1" applyProtection="1">
      <alignment/>
      <protection locked="0"/>
    </xf>
    <xf numFmtId="0" fontId="60" fillId="0" borderId="11" xfId="0" applyFont="1" applyBorder="1" applyAlignment="1" applyProtection="1">
      <alignment/>
      <protection/>
    </xf>
    <xf numFmtId="0" fontId="60" fillId="0" borderId="11" xfId="0" applyFont="1" applyFill="1" applyBorder="1" applyAlignment="1" applyProtection="1">
      <alignment/>
      <protection/>
    </xf>
    <xf numFmtId="0" fontId="60" fillId="0" borderId="11" xfId="0" applyFont="1" applyFill="1" applyBorder="1" applyAlignment="1" applyProtection="1">
      <alignment horizontal="left"/>
      <protection/>
    </xf>
    <xf numFmtId="2" fontId="71" fillId="0" borderId="21" xfId="0" applyNumberFormat="1" applyFont="1" applyBorder="1" applyAlignment="1" applyProtection="1">
      <alignment horizontal="center"/>
      <protection locked="0"/>
    </xf>
    <xf numFmtId="0" fontId="71" fillId="0" borderId="11" xfId="0" applyFont="1" applyBorder="1" applyAlignment="1" applyProtection="1">
      <alignment horizontal="right"/>
      <protection/>
    </xf>
    <xf numFmtId="0" fontId="60" fillId="34" borderId="0" xfId="0" applyFont="1" applyFill="1" applyAlignment="1" applyProtection="1">
      <alignment/>
      <protection/>
    </xf>
    <xf numFmtId="44" fontId="60" fillId="34" borderId="0" xfId="44" applyFont="1" applyFill="1" applyAlignment="1" applyProtection="1">
      <alignment/>
      <protection/>
    </xf>
    <xf numFmtId="44" fontId="60" fillId="34" borderId="0" xfId="0" applyNumberFormat="1" applyFont="1" applyFill="1" applyAlignment="1" applyProtection="1">
      <alignment/>
      <protection/>
    </xf>
    <xf numFmtId="0" fontId="60" fillId="0" borderId="0" xfId="0" applyFont="1" applyAlignment="1" applyProtection="1">
      <alignment/>
      <protection/>
    </xf>
    <xf numFmtId="0" fontId="60" fillId="0" borderId="0" xfId="0" applyFont="1" applyFill="1" applyAlignment="1" applyProtection="1">
      <alignment/>
      <protection/>
    </xf>
    <xf numFmtId="44" fontId="60" fillId="0" borderId="0" xfId="44" applyFont="1" applyAlignment="1" applyProtection="1">
      <alignment/>
      <protection/>
    </xf>
    <xf numFmtId="44" fontId="60" fillId="0" borderId="0" xfId="0" applyNumberFormat="1" applyFont="1" applyAlignment="1" applyProtection="1">
      <alignment/>
      <protection/>
    </xf>
    <xf numFmtId="0" fontId="7" fillId="0" borderId="0" xfId="0" applyFont="1" applyFill="1" applyAlignment="1" applyProtection="1">
      <alignment/>
      <protection/>
    </xf>
    <xf numFmtId="44" fontId="24" fillId="0" borderId="23" xfId="44" applyFont="1" applyFill="1" applyBorder="1" applyAlignment="1" applyProtection="1">
      <alignment horizontal="right" vertical="center" wrapText="1"/>
      <protection/>
    </xf>
    <xf numFmtId="44" fontId="24" fillId="0" borderId="24" xfId="44" applyFont="1" applyFill="1" applyBorder="1" applyAlignment="1" applyProtection="1">
      <alignment horizontal="right" vertical="center"/>
      <protection/>
    </xf>
    <xf numFmtId="9" fontId="25" fillId="0" borderId="25" xfId="57" applyFont="1" applyBorder="1" applyAlignment="1" applyProtection="1">
      <alignment horizontal="right"/>
      <protection locked="0"/>
    </xf>
    <xf numFmtId="0" fontId="60" fillId="0" borderId="0" xfId="0" applyFont="1" applyFill="1" applyBorder="1" applyAlignment="1" applyProtection="1">
      <alignment/>
      <protection/>
    </xf>
    <xf numFmtId="9" fontId="27" fillId="0" borderId="25" xfId="57" applyFont="1" applyBorder="1" applyAlignment="1" applyProtection="1">
      <alignment horizontal="right"/>
      <protection locked="0"/>
    </xf>
    <xf numFmtId="44" fontId="73" fillId="37" borderId="26" xfId="44" applyFont="1" applyFill="1" applyBorder="1" applyAlignment="1" applyProtection="1">
      <alignment/>
      <protection/>
    </xf>
    <xf numFmtId="44" fontId="74" fillId="37" borderId="22" xfId="44" applyFont="1" applyFill="1" applyBorder="1" applyAlignment="1" applyProtection="1">
      <alignment/>
      <protection/>
    </xf>
    <xf numFmtId="0" fontId="75" fillId="0" borderId="11" xfId="0" applyFont="1" applyBorder="1" applyAlignment="1" applyProtection="1">
      <alignment/>
      <protection/>
    </xf>
    <xf numFmtId="44" fontId="71" fillId="0" borderId="25" xfId="44" applyFont="1" applyBorder="1" applyAlignment="1" applyProtection="1">
      <alignment/>
      <protection locked="0"/>
    </xf>
    <xf numFmtId="44" fontId="4" fillId="38" borderId="17" xfId="44" applyFont="1" applyFill="1" applyBorder="1" applyAlignment="1" applyProtection="1">
      <alignment/>
      <protection/>
    </xf>
    <xf numFmtId="9" fontId="25" fillId="0" borderId="25" xfId="0" applyNumberFormat="1" applyFont="1" applyBorder="1" applyAlignment="1" applyProtection="1">
      <alignment horizontal="center" wrapText="1"/>
      <protection locked="0"/>
    </xf>
    <xf numFmtId="0" fontId="7" fillId="39" borderId="0" xfId="0" applyFont="1" applyFill="1" applyAlignment="1" applyProtection="1">
      <alignment horizontal="left" vertical="top" wrapText="1"/>
      <protection/>
    </xf>
    <xf numFmtId="0" fontId="60" fillId="0" borderId="0" xfId="0" applyFont="1" applyAlignment="1" applyProtection="1">
      <alignment/>
      <protection/>
    </xf>
    <xf numFmtId="0" fontId="60" fillId="36" borderId="0" xfId="0" applyFont="1" applyFill="1" applyAlignment="1" applyProtection="1">
      <alignment/>
      <protection/>
    </xf>
    <xf numFmtId="0" fontId="4" fillId="36" borderId="0" xfId="0" applyFont="1" applyFill="1" applyBorder="1" applyAlignment="1" applyProtection="1">
      <alignment horizontal="center"/>
      <protection/>
    </xf>
    <xf numFmtId="44" fontId="74" fillId="0" borderId="21" xfId="0" applyNumberFormat="1" applyFont="1" applyBorder="1" applyAlignment="1" applyProtection="1">
      <alignment horizontal="right"/>
      <protection/>
    </xf>
    <xf numFmtId="44" fontId="74" fillId="0" borderId="18" xfId="0" applyNumberFormat="1" applyFont="1" applyBorder="1" applyAlignment="1" applyProtection="1">
      <alignment horizontal="right"/>
      <protection/>
    </xf>
    <xf numFmtId="0" fontId="7" fillId="0" borderId="27" xfId="0" applyFont="1" applyBorder="1" applyAlignment="1" applyProtection="1">
      <alignment horizontal="right"/>
      <protection/>
    </xf>
    <xf numFmtId="0" fontId="7" fillId="0" borderId="28" xfId="0" applyFont="1" applyBorder="1" applyAlignment="1" applyProtection="1">
      <alignment horizontal="right"/>
      <protection/>
    </xf>
    <xf numFmtId="0" fontId="7" fillId="0" borderId="29" xfId="0" applyFont="1" applyBorder="1" applyAlignment="1" applyProtection="1">
      <alignment horizontal="right"/>
      <protection/>
    </xf>
    <xf numFmtId="44" fontId="8" fillId="0" borderId="30" xfId="44" applyFont="1" applyFill="1" applyBorder="1" applyAlignment="1" applyProtection="1">
      <alignment horizontal="right" vertical="center" wrapText="1"/>
      <protection/>
    </xf>
    <xf numFmtId="44" fontId="24" fillId="0" borderId="31" xfId="44" applyFont="1" applyFill="1" applyBorder="1" applyAlignment="1" applyProtection="1">
      <alignment horizontal="right" vertical="center"/>
      <protection/>
    </xf>
    <xf numFmtId="44" fontId="24" fillId="0" borderId="32" xfId="44" applyFont="1" applyFill="1" applyBorder="1" applyAlignment="1" applyProtection="1">
      <alignment horizontal="right" vertical="center"/>
      <protection/>
    </xf>
    <xf numFmtId="0" fontId="76" fillId="0" borderId="0" xfId="0" applyFont="1" applyAlignment="1" applyProtection="1">
      <alignment/>
      <protection/>
    </xf>
    <xf numFmtId="0" fontId="77" fillId="0" borderId="0" xfId="0" applyFont="1" applyAlignment="1" applyProtection="1">
      <alignment/>
      <protection/>
    </xf>
    <xf numFmtId="0" fontId="8" fillId="33" borderId="12" xfId="0" applyFont="1" applyFill="1" applyBorder="1" applyAlignment="1" applyProtection="1">
      <alignment wrapText="1"/>
      <protection/>
    </xf>
    <xf numFmtId="0" fontId="8" fillId="33" borderId="13" xfId="0" applyFont="1" applyFill="1" applyBorder="1" applyAlignment="1" applyProtection="1">
      <alignment wrapText="1"/>
      <protection/>
    </xf>
    <xf numFmtId="44" fontId="4" fillId="35" borderId="31" xfId="44" applyFont="1" applyFill="1" applyBorder="1" applyAlignment="1" applyProtection="1">
      <alignment vertical="center"/>
      <protection/>
    </xf>
    <xf numFmtId="44" fontId="4" fillId="35" borderId="33" xfId="44" applyFont="1" applyFill="1" applyBorder="1" applyAlignment="1" applyProtection="1">
      <alignment vertical="center"/>
      <protection/>
    </xf>
    <xf numFmtId="0" fontId="24" fillId="0" borderId="27" xfId="0" applyFont="1" applyBorder="1" applyAlignment="1" applyProtection="1">
      <alignment horizontal="right" wrapText="1"/>
      <protection/>
    </xf>
    <xf numFmtId="0" fontId="24" fillId="0" borderId="28" xfId="0" applyFont="1" applyBorder="1" applyAlignment="1" applyProtection="1">
      <alignment horizontal="right" wrapText="1"/>
      <protection/>
    </xf>
    <xf numFmtId="0" fontId="0" fillId="0" borderId="0" xfId="0" applyFont="1" applyFill="1" applyBorder="1" applyAlignment="1" applyProtection="1">
      <alignment/>
      <protection/>
    </xf>
    <xf numFmtId="0" fontId="0" fillId="0" borderId="0" xfId="0" applyFill="1" applyBorder="1" applyAlignment="1" applyProtection="1">
      <alignment/>
      <protection/>
    </xf>
    <xf numFmtId="44" fontId="60" fillId="36" borderId="0" xfId="44" applyFont="1" applyFill="1" applyBorder="1" applyAlignment="1" applyProtection="1">
      <alignment/>
      <protection/>
    </xf>
    <xf numFmtId="0" fontId="64" fillId="36" borderId="12" xfId="0" applyFont="1" applyFill="1" applyBorder="1" applyAlignment="1" applyProtection="1">
      <alignment horizontal="right" vertical="center" wrapText="1"/>
      <protection/>
    </xf>
    <xf numFmtId="0" fontId="64" fillId="36" borderId="12" xfId="0" applyFont="1" applyFill="1" applyBorder="1" applyAlignment="1" applyProtection="1">
      <alignment horizontal="right" vertical="center"/>
      <protection/>
    </xf>
    <xf numFmtId="0" fontId="13" fillId="35" borderId="18" xfId="0" applyFont="1" applyFill="1" applyBorder="1" applyAlignment="1" applyProtection="1">
      <alignment horizontal="right" vertical="center"/>
      <protection/>
    </xf>
    <xf numFmtId="0" fontId="13" fillId="35" borderId="34" xfId="0" applyFont="1" applyFill="1" applyBorder="1" applyAlignment="1" applyProtection="1">
      <alignment horizontal="right" vertical="center"/>
      <protection/>
    </xf>
    <xf numFmtId="0" fontId="7" fillId="0" borderId="35" xfId="0" applyFont="1" applyBorder="1" applyAlignment="1" applyProtection="1">
      <alignment horizontal="right"/>
      <protection/>
    </xf>
    <xf numFmtId="0" fontId="7" fillId="0" borderId="36" xfId="0" applyFont="1" applyBorder="1" applyAlignment="1" applyProtection="1">
      <alignment horizontal="right"/>
      <protection/>
    </xf>
    <xf numFmtId="44" fontId="8" fillId="0" borderId="35" xfId="44" applyFont="1" applyFill="1" applyBorder="1" applyAlignment="1" applyProtection="1">
      <alignment horizontal="right"/>
      <protection/>
    </xf>
    <xf numFmtId="44" fontId="8" fillId="0" borderId="36" xfId="44" applyFont="1" applyFill="1" applyBorder="1" applyAlignment="1" applyProtection="1">
      <alignment horizontal="right"/>
      <protection/>
    </xf>
    <xf numFmtId="44" fontId="8" fillId="0" borderId="37" xfId="44" applyFont="1" applyFill="1" applyBorder="1" applyAlignment="1" applyProtection="1">
      <alignment horizontal="right"/>
      <protection/>
    </xf>
    <xf numFmtId="0" fontId="24" fillId="0" borderId="23" xfId="0" applyFont="1" applyBorder="1" applyAlignment="1" applyProtection="1">
      <alignment horizontal="right" vertical="top"/>
      <protection/>
    </xf>
    <xf numFmtId="0" fontId="5" fillId="0" borderId="24" xfId="0" applyFont="1" applyBorder="1" applyAlignment="1" applyProtection="1">
      <alignment horizontal="right" vertical="top"/>
      <protection/>
    </xf>
    <xf numFmtId="0" fontId="5" fillId="0" borderId="38" xfId="0" applyFont="1" applyBorder="1" applyAlignment="1" applyProtection="1">
      <alignment horizontal="right" vertical="top"/>
      <protection/>
    </xf>
    <xf numFmtId="44" fontId="4" fillId="37" borderId="39" xfId="44" applyFont="1" applyFill="1" applyBorder="1" applyAlignment="1" applyProtection="1">
      <alignment vertical="center"/>
      <protection/>
    </xf>
    <xf numFmtId="44" fontId="4" fillId="37" borderId="15" xfId="44" applyFont="1" applyFill="1" applyBorder="1" applyAlignment="1" applyProtection="1">
      <alignment vertical="center"/>
      <protection/>
    </xf>
    <xf numFmtId="44" fontId="8" fillId="0" borderId="27" xfId="44" applyFont="1" applyFill="1" applyBorder="1" applyAlignment="1" applyProtection="1">
      <alignment horizontal="right"/>
      <protection/>
    </xf>
    <xf numFmtId="44" fontId="8" fillId="0" borderId="28" xfId="44" applyFont="1" applyFill="1" applyBorder="1" applyAlignment="1" applyProtection="1">
      <alignment horizontal="right"/>
      <protection/>
    </xf>
    <xf numFmtId="44" fontId="8" fillId="0" borderId="24" xfId="44" applyFont="1" applyFill="1" applyBorder="1" applyAlignment="1" applyProtection="1">
      <alignment horizontal="right"/>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114300</xdr:colOff>
      <xdr:row>2</xdr:row>
      <xdr:rowOff>304800</xdr:rowOff>
    </xdr:from>
    <xdr:to>
      <xdr:col>10</xdr:col>
      <xdr:colOff>1114425</xdr:colOff>
      <xdr:row>4</xdr:row>
      <xdr:rowOff>19050</xdr:rowOff>
    </xdr:to>
    <xdr:sp>
      <xdr:nvSpPr>
        <xdr:cNvPr id="1" name="TextBox 1"/>
        <xdr:cNvSpPr txBox="1">
          <a:spLocks noChangeArrowheads="1"/>
        </xdr:cNvSpPr>
      </xdr:nvSpPr>
      <xdr:spPr>
        <a:xfrm>
          <a:off x="7048500" y="685800"/>
          <a:ext cx="2047875" cy="247650"/>
        </a:xfrm>
        <a:prstGeom prst="rect">
          <a:avLst/>
        </a:prstGeom>
        <a:noFill/>
        <a:ln w="9525" cmpd="sng">
          <a:noFill/>
        </a:ln>
      </xdr:spPr>
      <xdr:txBody>
        <a:bodyPr vertOverflow="clip" wrap="square"/>
        <a:p>
          <a:pPr algn="r">
            <a:defRPr/>
          </a:pPr>
          <a:r>
            <a:rPr lang="en-US" cap="none" sz="1200" b="1" i="0" u="none" baseline="0">
              <a:solidFill>
                <a:srgbClr val="000000"/>
              </a:solidFill>
              <a:latin typeface="Calibri"/>
              <a:ea typeface="Calibri"/>
              <a:cs typeface="Calibri"/>
            </a:rPr>
            <a:t>southerncharmwreaths.com</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7030A0"/>
  </sheetPr>
  <dimension ref="A1:N93"/>
  <sheetViews>
    <sheetView showGridLines="0" tabSelected="1" zoomScalePageLayoutView="0" workbookViewId="0" topLeftCell="A1">
      <pane ySplit="4" topLeftCell="A5" activePane="bottomLeft" state="frozen"/>
      <selection pane="topLeft" activeCell="A1" sqref="A1"/>
      <selection pane="bottomLeft" activeCell="E8" sqref="E8"/>
    </sheetView>
  </sheetViews>
  <sheetFormatPr defaultColWidth="9.140625" defaultRowHeight="15"/>
  <cols>
    <col min="1" max="1" width="2.8515625" style="5" customWidth="1"/>
    <col min="2" max="2" width="3.00390625" style="5" customWidth="1"/>
    <col min="3" max="3" width="7.00390625" style="5" customWidth="1"/>
    <col min="4" max="4" width="3.7109375" style="5" customWidth="1"/>
    <col min="5" max="5" width="20.8515625" style="5" customWidth="1"/>
    <col min="6" max="6" width="34.28125" style="5" customWidth="1"/>
    <col min="7" max="7" width="13.28125" style="5" customWidth="1"/>
    <col min="8" max="8" width="19.00390625" style="5" bestFit="1" customWidth="1"/>
    <col min="9" max="9" width="5.7109375" style="5" customWidth="1"/>
    <col min="10" max="10" width="10.00390625" style="14" bestFit="1" customWidth="1"/>
    <col min="11" max="11" width="16.7109375" style="5" customWidth="1"/>
    <col min="12" max="12" width="2.7109375" style="14" customWidth="1"/>
    <col min="13" max="13" width="3.140625" style="5" customWidth="1"/>
    <col min="14" max="14" width="31.421875" style="5" customWidth="1"/>
    <col min="15" max="15" width="21.421875" style="5" customWidth="1"/>
    <col min="16" max="16384" width="9.140625" style="5" customWidth="1"/>
  </cols>
  <sheetData>
    <row r="1" spans="1:13" ht="15">
      <c r="A1" s="85"/>
      <c r="B1" s="85"/>
      <c r="C1" s="85"/>
      <c r="D1" s="85"/>
      <c r="E1" s="85"/>
      <c r="F1" s="85"/>
      <c r="G1" s="85"/>
      <c r="H1" s="85"/>
      <c r="I1" s="85"/>
      <c r="J1" s="85"/>
      <c r="K1" s="85"/>
      <c r="L1" s="85"/>
      <c r="M1" s="85"/>
    </row>
    <row r="2" spans="1:13" ht="15" customHeight="1">
      <c r="A2" s="85"/>
      <c r="B2" s="86"/>
      <c r="C2" s="86"/>
      <c r="D2" s="86"/>
      <c r="E2" s="86"/>
      <c r="F2" s="86"/>
      <c r="G2" s="86"/>
      <c r="H2" s="86"/>
      <c r="I2" s="86"/>
      <c r="J2" s="86"/>
      <c r="K2" s="86"/>
      <c r="L2" s="86"/>
      <c r="M2" s="85"/>
    </row>
    <row r="3" spans="1:13" ht="26.25" customHeight="1">
      <c r="A3" s="85"/>
      <c r="B3" s="86"/>
      <c r="C3" s="97" t="s">
        <v>15</v>
      </c>
      <c r="D3" s="97"/>
      <c r="E3" s="97"/>
      <c r="F3" s="97"/>
      <c r="G3" s="97"/>
      <c r="H3" s="97"/>
      <c r="I3" s="97"/>
      <c r="J3" s="97"/>
      <c r="K3" s="97"/>
      <c r="L3" s="87"/>
      <c r="M3" s="85"/>
    </row>
    <row r="4" spans="1:13" ht="15.75" customHeight="1">
      <c r="A4" s="85"/>
      <c r="B4" s="86"/>
      <c r="C4" s="96" t="s">
        <v>16</v>
      </c>
      <c r="D4" s="96"/>
      <c r="E4" s="96"/>
      <c r="F4" s="96"/>
      <c r="G4" s="96"/>
      <c r="H4" s="96"/>
      <c r="I4" s="96"/>
      <c r="J4" s="96"/>
      <c r="K4" s="96"/>
      <c r="L4" s="87"/>
      <c r="M4" s="85"/>
    </row>
    <row r="5" spans="1:14" s="6" customFormat="1" ht="36" customHeight="1">
      <c r="A5" s="85"/>
      <c r="B5" s="86"/>
      <c r="C5" s="1" t="s">
        <v>19</v>
      </c>
      <c r="D5" s="98" t="s">
        <v>52</v>
      </c>
      <c r="E5" s="98"/>
      <c r="F5" s="98"/>
      <c r="G5" s="98"/>
      <c r="H5" s="98"/>
      <c r="I5" s="98"/>
      <c r="J5" s="98"/>
      <c r="K5" s="98"/>
      <c r="L5" s="87"/>
      <c r="M5" s="85"/>
      <c r="N5" s="84" t="s">
        <v>64</v>
      </c>
    </row>
    <row r="6" spans="1:14" s="7" customFormat="1" ht="24.75" customHeight="1">
      <c r="A6" s="85"/>
      <c r="B6" s="86"/>
      <c r="C6" s="2"/>
      <c r="D6" s="26" t="s">
        <v>0</v>
      </c>
      <c r="E6" s="27" t="s">
        <v>21</v>
      </c>
      <c r="F6" s="27" t="s">
        <v>1</v>
      </c>
      <c r="G6" s="27" t="s">
        <v>2</v>
      </c>
      <c r="H6" s="27" t="s">
        <v>17</v>
      </c>
      <c r="I6" s="27" t="s">
        <v>4</v>
      </c>
      <c r="J6" s="28" t="s">
        <v>27</v>
      </c>
      <c r="K6" s="25" t="s">
        <v>53</v>
      </c>
      <c r="L6" s="87"/>
      <c r="M6" s="85"/>
      <c r="N6" s="84"/>
    </row>
    <row r="7" spans="1:14" s="8" customFormat="1" ht="15.75">
      <c r="A7" s="85"/>
      <c r="B7" s="86"/>
      <c r="C7" s="33" t="s">
        <v>29</v>
      </c>
      <c r="D7" s="34" t="s">
        <v>7</v>
      </c>
      <c r="E7" s="35" t="s">
        <v>39</v>
      </c>
      <c r="F7" s="36" t="s">
        <v>22</v>
      </c>
      <c r="G7" s="37" t="s">
        <v>25</v>
      </c>
      <c r="H7" s="36" t="s">
        <v>37</v>
      </c>
      <c r="I7" s="38">
        <v>1</v>
      </c>
      <c r="J7" s="39">
        <v>6.99</v>
      </c>
      <c r="K7" s="40">
        <f aca="true" t="shared" si="0" ref="K7:K17">J7*I7</f>
        <v>6.99</v>
      </c>
      <c r="L7" s="87"/>
      <c r="M7" s="85"/>
      <c r="N7" s="84"/>
    </row>
    <row r="8" spans="1:14" ht="15.75">
      <c r="A8" s="85"/>
      <c r="B8" s="86"/>
      <c r="C8" s="41">
        <v>1</v>
      </c>
      <c r="D8" s="42"/>
      <c r="E8" s="43"/>
      <c r="F8" s="43"/>
      <c r="G8" s="44"/>
      <c r="H8" s="43"/>
      <c r="I8" s="45"/>
      <c r="J8" s="46">
        <v>0</v>
      </c>
      <c r="K8" s="47">
        <f t="shared" si="0"/>
        <v>0</v>
      </c>
      <c r="L8" s="87"/>
      <c r="M8" s="85"/>
      <c r="N8" s="84"/>
    </row>
    <row r="9" spans="1:14" ht="15.75">
      <c r="A9" s="85"/>
      <c r="B9" s="86"/>
      <c r="C9" s="48">
        <v>2</v>
      </c>
      <c r="D9" s="42"/>
      <c r="E9" s="43"/>
      <c r="F9" s="49"/>
      <c r="G9" s="43"/>
      <c r="H9" s="43"/>
      <c r="I9" s="45"/>
      <c r="J9" s="46">
        <v>0</v>
      </c>
      <c r="K9" s="47">
        <f t="shared" si="0"/>
        <v>0</v>
      </c>
      <c r="L9" s="87"/>
      <c r="M9" s="85"/>
      <c r="N9" s="84"/>
    </row>
    <row r="10" spans="1:14" ht="15.75">
      <c r="A10" s="85"/>
      <c r="B10" s="86"/>
      <c r="C10" s="48">
        <v>3</v>
      </c>
      <c r="D10" s="42"/>
      <c r="E10" s="43"/>
      <c r="F10" s="49"/>
      <c r="G10" s="43"/>
      <c r="H10" s="43"/>
      <c r="I10" s="45"/>
      <c r="J10" s="46">
        <v>0</v>
      </c>
      <c r="K10" s="47">
        <f t="shared" si="0"/>
        <v>0</v>
      </c>
      <c r="L10" s="87"/>
      <c r="M10" s="85"/>
      <c r="N10" s="84"/>
    </row>
    <row r="11" spans="1:14" ht="15.75">
      <c r="A11" s="85"/>
      <c r="B11" s="86"/>
      <c r="C11" s="41">
        <v>4</v>
      </c>
      <c r="D11" s="42"/>
      <c r="E11" s="43"/>
      <c r="F11" s="49"/>
      <c r="G11" s="43"/>
      <c r="H11" s="43"/>
      <c r="I11" s="45"/>
      <c r="J11" s="46">
        <v>0</v>
      </c>
      <c r="K11" s="47">
        <f t="shared" si="0"/>
        <v>0</v>
      </c>
      <c r="L11" s="87"/>
      <c r="M11" s="85"/>
      <c r="N11" s="84"/>
    </row>
    <row r="12" spans="1:14" ht="15.75">
      <c r="A12" s="85"/>
      <c r="B12" s="86"/>
      <c r="C12" s="48">
        <v>5</v>
      </c>
      <c r="D12" s="42"/>
      <c r="E12" s="43"/>
      <c r="F12" s="49"/>
      <c r="G12" s="43"/>
      <c r="H12" s="43"/>
      <c r="I12" s="45"/>
      <c r="J12" s="46">
        <v>0</v>
      </c>
      <c r="K12" s="47">
        <f t="shared" si="0"/>
        <v>0</v>
      </c>
      <c r="L12" s="87"/>
      <c r="M12" s="85"/>
      <c r="N12" s="84"/>
    </row>
    <row r="13" spans="1:14" ht="15.75">
      <c r="A13" s="85"/>
      <c r="B13" s="86"/>
      <c r="C13" s="48">
        <v>6</v>
      </c>
      <c r="D13" s="42"/>
      <c r="E13" s="43"/>
      <c r="F13" s="49"/>
      <c r="G13" s="43"/>
      <c r="H13" s="43"/>
      <c r="I13" s="45"/>
      <c r="J13" s="46">
        <v>0</v>
      </c>
      <c r="K13" s="47">
        <f t="shared" si="0"/>
        <v>0</v>
      </c>
      <c r="L13" s="87"/>
      <c r="M13" s="85"/>
      <c r="N13" s="84"/>
    </row>
    <row r="14" spans="1:14" ht="15.75">
      <c r="A14" s="85"/>
      <c r="B14" s="86"/>
      <c r="C14" s="48">
        <v>7</v>
      </c>
      <c r="D14" s="42"/>
      <c r="E14" s="43"/>
      <c r="F14" s="49"/>
      <c r="G14" s="43"/>
      <c r="H14" s="43"/>
      <c r="I14" s="45"/>
      <c r="J14" s="46">
        <v>0</v>
      </c>
      <c r="K14" s="47">
        <f t="shared" si="0"/>
        <v>0</v>
      </c>
      <c r="L14" s="87"/>
      <c r="M14" s="85"/>
      <c r="N14" s="84"/>
    </row>
    <row r="15" spans="1:14" ht="15.75">
      <c r="A15" s="85"/>
      <c r="B15" s="86"/>
      <c r="C15" s="41">
        <v>8</v>
      </c>
      <c r="D15" s="42"/>
      <c r="E15" s="43"/>
      <c r="F15" s="49"/>
      <c r="G15" s="43"/>
      <c r="H15" s="43"/>
      <c r="I15" s="45"/>
      <c r="J15" s="46">
        <v>0</v>
      </c>
      <c r="K15" s="47">
        <f>J15*I15</f>
        <v>0</v>
      </c>
      <c r="L15" s="87"/>
      <c r="M15" s="85"/>
      <c r="N15" s="84"/>
    </row>
    <row r="16" spans="1:14" ht="15.75">
      <c r="A16" s="85"/>
      <c r="B16" s="86"/>
      <c r="C16" s="48">
        <v>9</v>
      </c>
      <c r="D16" s="42"/>
      <c r="E16" s="43"/>
      <c r="F16" s="49"/>
      <c r="G16" s="43"/>
      <c r="H16" s="43"/>
      <c r="I16" s="45"/>
      <c r="J16" s="46">
        <v>0</v>
      </c>
      <c r="K16" s="47">
        <f>J16*I16</f>
        <v>0</v>
      </c>
      <c r="L16" s="87"/>
      <c r="M16" s="85"/>
      <c r="N16" s="84"/>
    </row>
    <row r="17" spans="1:14" ht="15.75">
      <c r="A17" s="85"/>
      <c r="B17" s="86"/>
      <c r="C17" s="48">
        <v>10</v>
      </c>
      <c r="D17" s="42"/>
      <c r="E17" s="43"/>
      <c r="F17" s="49"/>
      <c r="G17" s="43"/>
      <c r="H17" s="43"/>
      <c r="I17" s="45"/>
      <c r="J17" s="46">
        <v>0</v>
      </c>
      <c r="K17" s="47">
        <f t="shared" si="0"/>
        <v>0</v>
      </c>
      <c r="L17" s="87"/>
      <c r="M17" s="85"/>
      <c r="N17" s="84"/>
    </row>
    <row r="18" spans="1:14" ht="15.75">
      <c r="A18" s="85"/>
      <c r="B18" s="86"/>
      <c r="C18" s="50"/>
      <c r="D18" s="50"/>
      <c r="E18" s="50"/>
      <c r="F18" s="51"/>
      <c r="G18" s="50"/>
      <c r="H18" s="52"/>
      <c r="I18" s="50"/>
      <c r="J18" s="22" t="s">
        <v>46</v>
      </c>
      <c r="K18" s="31">
        <f>SUM(K8:K17)</f>
        <v>0</v>
      </c>
      <c r="L18" s="87"/>
      <c r="M18" s="85"/>
      <c r="N18" s="84"/>
    </row>
    <row r="19" spans="1:14" s="6" customFormat="1" ht="36" customHeight="1">
      <c r="A19" s="85"/>
      <c r="B19" s="86"/>
      <c r="C19" s="20" t="s">
        <v>20</v>
      </c>
      <c r="D19" s="99" t="s">
        <v>54</v>
      </c>
      <c r="E19" s="99"/>
      <c r="F19" s="99"/>
      <c r="G19" s="99"/>
      <c r="H19" s="99"/>
      <c r="I19" s="99"/>
      <c r="J19" s="99"/>
      <c r="K19" s="99"/>
      <c r="L19" s="87"/>
      <c r="M19" s="85"/>
      <c r="N19" s="84"/>
    </row>
    <row r="20" spans="1:14" s="7" customFormat="1" ht="24.75" customHeight="1">
      <c r="A20" s="85"/>
      <c r="B20" s="86"/>
      <c r="C20" s="2"/>
      <c r="D20" s="26" t="s">
        <v>0</v>
      </c>
      <c r="E20" s="27" t="s">
        <v>21</v>
      </c>
      <c r="F20" s="27" t="s">
        <v>1</v>
      </c>
      <c r="G20" s="27" t="s">
        <v>2</v>
      </c>
      <c r="H20" s="27" t="s">
        <v>17</v>
      </c>
      <c r="I20" s="27" t="s">
        <v>4</v>
      </c>
      <c r="J20" s="28" t="s">
        <v>27</v>
      </c>
      <c r="K20" s="25" t="s">
        <v>53</v>
      </c>
      <c r="L20" s="87"/>
      <c r="M20" s="85"/>
      <c r="N20" s="84"/>
    </row>
    <row r="21" spans="1:14" s="8" customFormat="1" ht="15" customHeight="1">
      <c r="A21" s="85"/>
      <c r="B21" s="86"/>
      <c r="C21" s="33" t="s">
        <v>29</v>
      </c>
      <c r="D21" s="34" t="s">
        <v>7</v>
      </c>
      <c r="E21" s="36">
        <v>351114</v>
      </c>
      <c r="F21" s="36" t="s">
        <v>23</v>
      </c>
      <c r="G21" s="37" t="s">
        <v>24</v>
      </c>
      <c r="H21" s="36" t="s">
        <v>26</v>
      </c>
      <c r="I21" s="38">
        <v>1</v>
      </c>
      <c r="J21" s="39">
        <v>3.15</v>
      </c>
      <c r="K21" s="53">
        <f>J21*I21</f>
        <v>3.15</v>
      </c>
      <c r="L21" s="87"/>
      <c r="M21" s="85"/>
      <c r="N21" s="84"/>
    </row>
    <row r="22" spans="1:14" ht="15.75">
      <c r="A22" s="85"/>
      <c r="B22" s="86"/>
      <c r="C22" s="54">
        <v>1</v>
      </c>
      <c r="D22" s="42"/>
      <c r="E22" s="49" t="s">
        <v>8</v>
      </c>
      <c r="F22" s="49"/>
      <c r="G22" s="49"/>
      <c r="H22" s="43"/>
      <c r="I22" s="45"/>
      <c r="J22" s="46">
        <v>0</v>
      </c>
      <c r="K22" s="55">
        <f>J22*I22</f>
        <v>0</v>
      </c>
      <c r="L22" s="87"/>
      <c r="M22" s="85"/>
      <c r="N22" s="84"/>
    </row>
    <row r="23" spans="1:14" ht="15.75">
      <c r="A23" s="85"/>
      <c r="B23" s="86"/>
      <c r="C23" s="54">
        <v>2</v>
      </c>
      <c r="D23" s="42"/>
      <c r="E23" s="56"/>
      <c r="F23" s="49"/>
      <c r="G23" s="49"/>
      <c r="H23" s="43"/>
      <c r="I23" s="45"/>
      <c r="J23" s="46">
        <v>0</v>
      </c>
      <c r="K23" s="57">
        <f>J23*I23</f>
        <v>0</v>
      </c>
      <c r="L23" s="87"/>
      <c r="M23" s="85"/>
      <c r="N23" s="84"/>
    </row>
    <row r="24" spans="1:14" ht="15.75">
      <c r="A24" s="85"/>
      <c r="B24" s="86"/>
      <c r="C24" s="54">
        <v>3</v>
      </c>
      <c r="D24" s="42"/>
      <c r="E24" s="49"/>
      <c r="F24" s="49"/>
      <c r="G24" s="49"/>
      <c r="H24" s="43"/>
      <c r="I24" s="45"/>
      <c r="J24" s="46">
        <v>0</v>
      </c>
      <c r="K24" s="57">
        <f>J24*I24</f>
        <v>0</v>
      </c>
      <c r="L24" s="87"/>
      <c r="M24" s="85"/>
      <c r="N24" s="84"/>
    </row>
    <row r="25" spans="1:14" ht="15.75">
      <c r="A25" s="85"/>
      <c r="B25" s="86"/>
      <c r="C25" s="54">
        <v>4</v>
      </c>
      <c r="D25" s="42"/>
      <c r="E25" s="49"/>
      <c r="F25" s="49"/>
      <c r="G25" s="49"/>
      <c r="H25" s="43"/>
      <c r="I25" s="45"/>
      <c r="J25" s="46">
        <v>0</v>
      </c>
      <c r="K25" s="57">
        <f>J25*I25</f>
        <v>0</v>
      </c>
      <c r="L25" s="87"/>
      <c r="M25" s="85"/>
      <c r="N25" s="84"/>
    </row>
    <row r="26" spans="1:14" ht="15.75">
      <c r="A26" s="85"/>
      <c r="B26" s="86"/>
      <c r="C26" s="54">
        <v>5</v>
      </c>
      <c r="D26" s="42"/>
      <c r="E26" s="49"/>
      <c r="F26" s="49"/>
      <c r="G26" s="49"/>
      <c r="H26" s="43"/>
      <c r="I26" s="45"/>
      <c r="J26" s="46">
        <v>0</v>
      </c>
      <c r="K26" s="57">
        <f aca="true" t="shared" si="1" ref="K26:K32">J26*I26</f>
        <v>0</v>
      </c>
      <c r="L26" s="87"/>
      <c r="M26" s="85"/>
      <c r="N26" s="84"/>
    </row>
    <row r="27" spans="1:14" ht="15.75">
      <c r="A27" s="85"/>
      <c r="B27" s="86"/>
      <c r="C27" s="54">
        <v>6</v>
      </c>
      <c r="D27" s="42"/>
      <c r="E27" s="49"/>
      <c r="F27" s="49"/>
      <c r="G27" s="49"/>
      <c r="H27" s="43"/>
      <c r="I27" s="45"/>
      <c r="J27" s="46">
        <v>0</v>
      </c>
      <c r="K27" s="57">
        <f t="shared" si="1"/>
        <v>0</v>
      </c>
      <c r="L27" s="87"/>
      <c r="M27" s="85"/>
      <c r="N27" s="84"/>
    </row>
    <row r="28" spans="1:14" ht="15.75">
      <c r="A28" s="85"/>
      <c r="B28" s="86"/>
      <c r="C28" s="54">
        <v>7</v>
      </c>
      <c r="D28" s="42"/>
      <c r="E28" s="49"/>
      <c r="F28" s="49"/>
      <c r="G28" s="49"/>
      <c r="H28" s="43"/>
      <c r="I28" s="45"/>
      <c r="J28" s="46">
        <v>0</v>
      </c>
      <c r="K28" s="57">
        <f t="shared" si="1"/>
        <v>0</v>
      </c>
      <c r="L28" s="87"/>
      <c r="M28" s="85"/>
      <c r="N28" s="84"/>
    </row>
    <row r="29" spans="1:14" ht="15.75">
      <c r="A29" s="85"/>
      <c r="B29" s="86"/>
      <c r="C29" s="54">
        <v>8</v>
      </c>
      <c r="D29" s="42"/>
      <c r="E29" s="49"/>
      <c r="F29" s="49"/>
      <c r="G29" s="49"/>
      <c r="H29" s="43"/>
      <c r="I29" s="45"/>
      <c r="J29" s="46">
        <v>0</v>
      </c>
      <c r="K29" s="57">
        <f t="shared" si="1"/>
        <v>0</v>
      </c>
      <c r="L29" s="87"/>
      <c r="M29" s="85"/>
      <c r="N29" s="84"/>
    </row>
    <row r="30" spans="1:14" ht="15.75">
      <c r="A30" s="85"/>
      <c r="B30" s="86"/>
      <c r="C30" s="54">
        <v>9</v>
      </c>
      <c r="D30" s="42"/>
      <c r="E30" s="49"/>
      <c r="F30" s="49"/>
      <c r="G30" s="49"/>
      <c r="H30" s="43"/>
      <c r="I30" s="45"/>
      <c r="J30" s="46">
        <v>0</v>
      </c>
      <c r="K30" s="57">
        <f t="shared" si="1"/>
        <v>0</v>
      </c>
      <c r="L30" s="87"/>
      <c r="M30" s="85"/>
      <c r="N30" s="84"/>
    </row>
    <row r="31" spans="1:14" ht="15.75">
      <c r="A31" s="85"/>
      <c r="B31" s="86"/>
      <c r="C31" s="54">
        <v>10</v>
      </c>
      <c r="D31" s="42"/>
      <c r="E31" s="49"/>
      <c r="F31" s="49"/>
      <c r="G31" s="49"/>
      <c r="H31" s="43"/>
      <c r="I31" s="45"/>
      <c r="J31" s="46">
        <v>0</v>
      </c>
      <c r="K31" s="57">
        <f t="shared" si="1"/>
        <v>0</v>
      </c>
      <c r="L31" s="87"/>
      <c r="M31" s="85"/>
      <c r="N31" s="84"/>
    </row>
    <row r="32" spans="1:14" ht="15.75">
      <c r="A32" s="85"/>
      <c r="B32" s="86"/>
      <c r="C32" s="54">
        <v>11</v>
      </c>
      <c r="D32" s="42"/>
      <c r="E32" s="49"/>
      <c r="F32" s="49"/>
      <c r="G32" s="49"/>
      <c r="H32" s="43"/>
      <c r="I32" s="45"/>
      <c r="J32" s="46">
        <v>0</v>
      </c>
      <c r="K32" s="57">
        <f t="shared" si="1"/>
        <v>0</v>
      </c>
      <c r="L32" s="87"/>
      <c r="M32" s="85"/>
      <c r="N32" s="84"/>
    </row>
    <row r="33" spans="1:14" ht="15.75">
      <c r="A33" s="85"/>
      <c r="B33" s="86"/>
      <c r="C33" s="50"/>
      <c r="D33" s="50"/>
      <c r="E33" s="51"/>
      <c r="F33" s="58"/>
      <c r="G33" s="51"/>
      <c r="H33" s="50"/>
      <c r="I33" s="50"/>
      <c r="J33" s="21" t="s">
        <v>47</v>
      </c>
      <c r="K33" s="31">
        <f>SUM(K22:K32)</f>
        <v>0</v>
      </c>
      <c r="L33" s="87"/>
      <c r="M33" s="85"/>
      <c r="N33" s="84"/>
    </row>
    <row r="34" spans="1:13" s="6" customFormat="1" ht="36" customHeight="1">
      <c r="A34" s="85"/>
      <c r="B34" s="86"/>
      <c r="C34" s="20" t="s">
        <v>28</v>
      </c>
      <c r="D34" s="99" t="s">
        <v>55</v>
      </c>
      <c r="E34" s="99"/>
      <c r="F34" s="99"/>
      <c r="G34" s="99"/>
      <c r="H34" s="99"/>
      <c r="I34" s="99"/>
      <c r="J34" s="99"/>
      <c r="K34" s="99"/>
      <c r="L34" s="87"/>
      <c r="M34" s="85"/>
    </row>
    <row r="35" spans="1:13" s="7" customFormat="1" ht="24.75" customHeight="1">
      <c r="A35" s="85"/>
      <c r="B35" s="86"/>
      <c r="C35" s="2"/>
      <c r="D35" s="26" t="s">
        <v>0</v>
      </c>
      <c r="E35" s="27" t="s">
        <v>21</v>
      </c>
      <c r="F35" s="27" t="s">
        <v>1</v>
      </c>
      <c r="G35" s="27" t="s">
        <v>2</v>
      </c>
      <c r="H35" s="27" t="s">
        <v>17</v>
      </c>
      <c r="I35" s="27" t="s">
        <v>4</v>
      </c>
      <c r="J35" s="28" t="s">
        <v>27</v>
      </c>
      <c r="K35" s="25" t="s">
        <v>53</v>
      </c>
      <c r="L35" s="87"/>
      <c r="M35" s="85"/>
    </row>
    <row r="36" spans="1:13" s="8" customFormat="1" ht="15" customHeight="1">
      <c r="A36" s="85"/>
      <c r="B36" s="86"/>
      <c r="C36" s="33" t="s">
        <v>29</v>
      </c>
      <c r="D36" s="34" t="s">
        <v>7</v>
      </c>
      <c r="E36" s="36">
        <v>8094502460</v>
      </c>
      <c r="F36" s="36" t="s">
        <v>38</v>
      </c>
      <c r="G36" s="37" t="s">
        <v>24</v>
      </c>
      <c r="H36" s="36" t="s">
        <v>18</v>
      </c>
      <c r="I36" s="38">
        <v>1</v>
      </c>
      <c r="J36" s="39">
        <v>3.15</v>
      </c>
      <c r="K36" s="40">
        <f>J36*I36</f>
        <v>3.15</v>
      </c>
      <c r="L36" s="87"/>
      <c r="M36" s="85"/>
    </row>
    <row r="37" spans="1:13" ht="15.75">
      <c r="A37" s="85"/>
      <c r="B37" s="86"/>
      <c r="C37" s="54">
        <v>1</v>
      </c>
      <c r="D37" s="59"/>
      <c r="E37" s="49" t="s">
        <v>8</v>
      </c>
      <c r="F37" s="49"/>
      <c r="G37" s="49"/>
      <c r="H37" s="43"/>
      <c r="I37" s="45"/>
      <c r="J37" s="46">
        <v>0</v>
      </c>
      <c r="K37" s="57">
        <f>J37*I37</f>
        <v>0</v>
      </c>
      <c r="L37" s="87"/>
      <c r="M37" s="85"/>
    </row>
    <row r="38" spans="1:13" ht="15.75">
      <c r="A38" s="85"/>
      <c r="B38" s="86"/>
      <c r="C38" s="54">
        <v>2</v>
      </c>
      <c r="D38" s="59"/>
      <c r="E38" s="56"/>
      <c r="F38" s="49"/>
      <c r="G38" s="49"/>
      <c r="H38" s="43"/>
      <c r="I38" s="45"/>
      <c r="J38" s="46">
        <v>0</v>
      </c>
      <c r="K38" s="57">
        <f>J38*I38</f>
        <v>0</v>
      </c>
      <c r="L38" s="87"/>
      <c r="M38" s="85"/>
    </row>
    <row r="39" spans="1:13" ht="15.75">
      <c r="A39" s="85"/>
      <c r="B39" s="86"/>
      <c r="C39" s="54">
        <v>3</v>
      </c>
      <c r="D39" s="59"/>
      <c r="E39" s="49"/>
      <c r="F39" s="49"/>
      <c r="G39" s="49"/>
      <c r="H39" s="43"/>
      <c r="I39" s="45"/>
      <c r="J39" s="46">
        <v>0</v>
      </c>
      <c r="K39" s="57">
        <f>J39*I39</f>
        <v>0</v>
      </c>
      <c r="L39" s="87"/>
      <c r="M39" s="85"/>
    </row>
    <row r="40" spans="1:13" ht="15.75">
      <c r="A40" s="85"/>
      <c r="B40" s="86"/>
      <c r="C40" s="54">
        <v>4</v>
      </c>
      <c r="D40" s="59"/>
      <c r="E40" s="49"/>
      <c r="F40" s="49"/>
      <c r="G40" s="49"/>
      <c r="H40" s="43"/>
      <c r="I40" s="45"/>
      <c r="J40" s="46">
        <v>0</v>
      </c>
      <c r="K40" s="57">
        <f>J40*I40</f>
        <v>0</v>
      </c>
      <c r="L40" s="87"/>
      <c r="M40" s="85"/>
    </row>
    <row r="41" spans="1:13" ht="15.75">
      <c r="A41" s="85"/>
      <c r="B41" s="86"/>
      <c r="C41" s="54">
        <v>5</v>
      </c>
      <c r="D41" s="59"/>
      <c r="E41" s="49"/>
      <c r="F41" s="49"/>
      <c r="G41" s="49"/>
      <c r="H41" s="43"/>
      <c r="I41" s="45"/>
      <c r="J41" s="46">
        <v>0</v>
      </c>
      <c r="K41" s="57">
        <f aca="true" t="shared" si="2" ref="K41:K46">J41*I41</f>
        <v>0</v>
      </c>
      <c r="L41" s="87"/>
      <c r="M41" s="85"/>
    </row>
    <row r="42" spans="1:13" ht="15.75">
      <c r="A42" s="85"/>
      <c r="B42" s="86"/>
      <c r="C42" s="54">
        <v>6</v>
      </c>
      <c r="D42" s="59"/>
      <c r="E42" s="49"/>
      <c r="F42" s="49"/>
      <c r="G42" s="49"/>
      <c r="H42" s="43"/>
      <c r="I42" s="45"/>
      <c r="J42" s="46">
        <v>0</v>
      </c>
      <c r="K42" s="57">
        <f t="shared" si="2"/>
        <v>0</v>
      </c>
      <c r="L42" s="87"/>
      <c r="M42" s="85"/>
    </row>
    <row r="43" spans="1:13" ht="15.75">
      <c r="A43" s="85"/>
      <c r="B43" s="86"/>
      <c r="C43" s="54">
        <v>7</v>
      </c>
      <c r="D43" s="59"/>
      <c r="E43" s="49"/>
      <c r="F43" s="49"/>
      <c r="G43" s="49"/>
      <c r="H43" s="43"/>
      <c r="I43" s="45"/>
      <c r="J43" s="46">
        <v>0</v>
      </c>
      <c r="K43" s="57">
        <f t="shared" si="2"/>
        <v>0</v>
      </c>
      <c r="L43" s="87"/>
      <c r="M43" s="85"/>
    </row>
    <row r="44" spans="1:13" ht="15.75">
      <c r="A44" s="85"/>
      <c r="B44" s="86"/>
      <c r="C44" s="54">
        <v>8</v>
      </c>
      <c r="D44" s="59"/>
      <c r="E44" s="49"/>
      <c r="F44" s="49"/>
      <c r="G44" s="49"/>
      <c r="H44" s="43"/>
      <c r="I44" s="45"/>
      <c r="J44" s="46">
        <v>0</v>
      </c>
      <c r="K44" s="57">
        <f t="shared" si="2"/>
        <v>0</v>
      </c>
      <c r="L44" s="87"/>
      <c r="M44" s="85"/>
    </row>
    <row r="45" spans="1:13" ht="15.75">
      <c r="A45" s="85"/>
      <c r="B45" s="86"/>
      <c r="C45" s="54">
        <v>9</v>
      </c>
      <c r="D45" s="59"/>
      <c r="E45" s="49"/>
      <c r="F45" s="49"/>
      <c r="G45" s="49"/>
      <c r="H45" s="43"/>
      <c r="I45" s="45"/>
      <c r="J45" s="46">
        <v>0</v>
      </c>
      <c r="K45" s="57">
        <f t="shared" si="2"/>
        <v>0</v>
      </c>
      <c r="L45" s="87"/>
      <c r="M45" s="85"/>
    </row>
    <row r="46" spans="1:13" ht="15.75">
      <c r="A46" s="85"/>
      <c r="B46" s="86"/>
      <c r="C46" s="54">
        <v>10</v>
      </c>
      <c r="D46" s="59"/>
      <c r="E46" s="49"/>
      <c r="F46" s="49"/>
      <c r="G46" s="49"/>
      <c r="H46" s="43"/>
      <c r="I46" s="45"/>
      <c r="J46" s="46">
        <v>0</v>
      </c>
      <c r="K46" s="57">
        <f t="shared" si="2"/>
        <v>0</v>
      </c>
      <c r="L46" s="87"/>
      <c r="M46" s="85"/>
    </row>
    <row r="47" spans="1:13" ht="15.75">
      <c r="A47" s="85"/>
      <c r="B47" s="86"/>
      <c r="C47" s="60"/>
      <c r="D47" s="60"/>
      <c r="E47" s="61"/>
      <c r="F47" s="62"/>
      <c r="G47" s="61"/>
      <c r="H47" s="60"/>
      <c r="I47" s="60"/>
      <c r="J47" s="18" t="s">
        <v>48</v>
      </c>
      <c r="K47" s="30">
        <f>SUM(K37:K46)</f>
        <v>0</v>
      </c>
      <c r="L47" s="87"/>
      <c r="M47" s="85"/>
    </row>
    <row r="48" spans="1:13" s="10" customFormat="1" ht="36" customHeight="1">
      <c r="A48" s="85"/>
      <c r="B48" s="86"/>
      <c r="C48" s="9" t="s">
        <v>30</v>
      </c>
      <c r="D48" s="99" t="s">
        <v>56</v>
      </c>
      <c r="E48" s="99"/>
      <c r="F48" s="99"/>
      <c r="G48" s="99"/>
      <c r="H48" s="99"/>
      <c r="I48" s="99"/>
      <c r="J48" s="99"/>
      <c r="K48" s="99"/>
      <c r="L48" s="87"/>
      <c r="M48" s="85"/>
    </row>
    <row r="49" spans="1:13" s="7" customFormat="1" ht="24.75" customHeight="1">
      <c r="A49" s="85"/>
      <c r="B49" s="86"/>
      <c r="C49" s="2"/>
      <c r="D49" s="26" t="s">
        <v>0</v>
      </c>
      <c r="E49" s="27" t="s">
        <v>21</v>
      </c>
      <c r="F49" s="27" t="s">
        <v>1</v>
      </c>
      <c r="G49" s="27" t="s">
        <v>2</v>
      </c>
      <c r="H49" s="27" t="s">
        <v>17</v>
      </c>
      <c r="I49" s="27" t="s">
        <v>33</v>
      </c>
      <c r="J49" s="28" t="s">
        <v>62</v>
      </c>
      <c r="K49" s="25" t="s">
        <v>57</v>
      </c>
      <c r="L49" s="87"/>
      <c r="M49" s="85"/>
    </row>
    <row r="50" spans="1:13" s="8" customFormat="1" ht="15" customHeight="1">
      <c r="A50" s="85"/>
      <c r="B50" s="86"/>
      <c r="C50" s="33" t="s">
        <v>29</v>
      </c>
      <c r="D50" s="34" t="s">
        <v>7</v>
      </c>
      <c r="E50" s="36">
        <v>4093457892</v>
      </c>
      <c r="F50" s="36" t="s">
        <v>31</v>
      </c>
      <c r="G50" s="37" t="s">
        <v>32</v>
      </c>
      <c r="H50" s="36" t="s">
        <v>9</v>
      </c>
      <c r="I50" s="38">
        <v>9</v>
      </c>
      <c r="J50" s="39">
        <v>0.35</v>
      </c>
      <c r="K50" s="40">
        <f>J50*I50</f>
        <v>3.15</v>
      </c>
      <c r="L50" s="87"/>
      <c r="M50" s="85"/>
    </row>
    <row r="51" spans="1:13" ht="15.75">
      <c r="A51" s="85"/>
      <c r="B51" s="86"/>
      <c r="C51" s="48">
        <v>1</v>
      </c>
      <c r="D51" s="42"/>
      <c r="E51" s="49"/>
      <c r="F51" s="49"/>
      <c r="G51" s="49"/>
      <c r="H51" s="43"/>
      <c r="I51" s="45"/>
      <c r="J51" s="46">
        <v>0</v>
      </c>
      <c r="K51" s="57">
        <f>J51*I51</f>
        <v>0</v>
      </c>
      <c r="L51" s="87"/>
      <c r="M51" s="85"/>
    </row>
    <row r="52" spans="1:13" ht="15.75">
      <c r="A52" s="85"/>
      <c r="B52" s="86"/>
      <c r="C52" s="48">
        <v>2</v>
      </c>
      <c r="D52" s="42"/>
      <c r="E52" s="43"/>
      <c r="F52" s="49"/>
      <c r="G52" s="43"/>
      <c r="H52" s="43"/>
      <c r="I52" s="63"/>
      <c r="J52" s="46">
        <v>0</v>
      </c>
      <c r="K52" s="57">
        <f>J52*I52</f>
        <v>0</v>
      </c>
      <c r="L52" s="87"/>
      <c r="M52" s="85"/>
    </row>
    <row r="53" spans="1:13" ht="15.75">
      <c r="A53" s="85"/>
      <c r="B53" s="86"/>
      <c r="C53" s="48">
        <v>3</v>
      </c>
      <c r="D53" s="42"/>
      <c r="E53" s="43"/>
      <c r="F53" s="49"/>
      <c r="G53" s="43"/>
      <c r="H53" s="43"/>
      <c r="I53" s="63"/>
      <c r="J53" s="46">
        <v>0</v>
      </c>
      <c r="K53" s="57">
        <f aca="true" t="shared" si="3" ref="K53:K60">J53*I53</f>
        <v>0</v>
      </c>
      <c r="L53" s="87"/>
      <c r="M53" s="85"/>
    </row>
    <row r="54" spans="1:13" ht="15.75">
      <c r="A54" s="85"/>
      <c r="B54" s="86"/>
      <c r="C54" s="48">
        <v>4</v>
      </c>
      <c r="D54" s="42"/>
      <c r="E54" s="43"/>
      <c r="F54" s="49"/>
      <c r="G54" s="43"/>
      <c r="H54" s="43"/>
      <c r="I54" s="63"/>
      <c r="J54" s="46">
        <v>0</v>
      </c>
      <c r="K54" s="57">
        <f t="shared" si="3"/>
        <v>0</v>
      </c>
      <c r="L54" s="87"/>
      <c r="M54" s="85"/>
    </row>
    <row r="55" spans="1:13" ht="15.75">
      <c r="A55" s="85"/>
      <c r="B55" s="86"/>
      <c r="C55" s="48">
        <v>5</v>
      </c>
      <c r="D55" s="42"/>
      <c r="E55" s="43"/>
      <c r="F55" s="49"/>
      <c r="G55" s="43"/>
      <c r="H55" s="43"/>
      <c r="I55" s="63"/>
      <c r="J55" s="46">
        <v>0</v>
      </c>
      <c r="K55" s="57">
        <f t="shared" si="3"/>
        <v>0</v>
      </c>
      <c r="L55" s="87"/>
      <c r="M55" s="85"/>
    </row>
    <row r="56" spans="1:13" ht="15.75">
      <c r="A56" s="85"/>
      <c r="B56" s="86"/>
      <c r="C56" s="48">
        <v>6</v>
      </c>
      <c r="D56" s="42"/>
      <c r="E56" s="43"/>
      <c r="F56" s="49"/>
      <c r="G56" s="43"/>
      <c r="H56" s="43"/>
      <c r="I56" s="63"/>
      <c r="J56" s="46">
        <v>0</v>
      </c>
      <c r="K56" s="57">
        <f t="shared" si="3"/>
        <v>0</v>
      </c>
      <c r="L56" s="87"/>
      <c r="M56" s="85"/>
    </row>
    <row r="57" spans="1:13" ht="15.75">
      <c r="A57" s="85"/>
      <c r="B57" s="86"/>
      <c r="C57" s="48">
        <v>7</v>
      </c>
      <c r="D57" s="42"/>
      <c r="E57" s="43"/>
      <c r="F57" s="49"/>
      <c r="G57" s="43"/>
      <c r="H57" s="43"/>
      <c r="I57" s="63"/>
      <c r="J57" s="46">
        <v>0</v>
      </c>
      <c r="K57" s="57">
        <f t="shared" si="3"/>
        <v>0</v>
      </c>
      <c r="L57" s="87"/>
      <c r="M57" s="85"/>
    </row>
    <row r="58" spans="1:13" ht="15.75">
      <c r="A58" s="85"/>
      <c r="B58" s="86"/>
      <c r="C58" s="48">
        <v>8</v>
      </c>
      <c r="D58" s="42"/>
      <c r="E58" s="43"/>
      <c r="F58" s="49"/>
      <c r="G58" s="43"/>
      <c r="H58" s="43"/>
      <c r="I58" s="63"/>
      <c r="J58" s="46">
        <v>0</v>
      </c>
      <c r="K58" s="57">
        <f t="shared" si="3"/>
        <v>0</v>
      </c>
      <c r="L58" s="87"/>
      <c r="M58" s="85"/>
    </row>
    <row r="59" spans="1:13" ht="15.75">
      <c r="A59" s="85"/>
      <c r="B59" s="86"/>
      <c r="C59" s="48">
        <v>9</v>
      </c>
      <c r="D59" s="42"/>
      <c r="E59" s="43"/>
      <c r="F59" s="49"/>
      <c r="G59" s="43"/>
      <c r="H59" s="43"/>
      <c r="I59" s="63"/>
      <c r="J59" s="46">
        <v>0</v>
      </c>
      <c r="K59" s="57">
        <f t="shared" si="3"/>
        <v>0</v>
      </c>
      <c r="L59" s="87"/>
      <c r="M59" s="85"/>
    </row>
    <row r="60" spans="1:13" ht="15.75">
      <c r="A60" s="85"/>
      <c r="B60" s="86"/>
      <c r="C60" s="48">
        <v>10</v>
      </c>
      <c r="D60" s="42"/>
      <c r="E60" s="43"/>
      <c r="F60" s="49"/>
      <c r="G60" s="43"/>
      <c r="H60" s="43"/>
      <c r="I60" s="63"/>
      <c r="J60" s="46">
        <v>0</v>
      </c>
      <c r="K60" s="57">
        <f t="shared" si="3"/>
        <v>0</v>
      </c>
      <c r="L60" s="87"/>
      <c r="M60" s="85"/>
    </row>
    <row r="61" spans="1:13" ht="16.5">
      <c r="A61" s="85"/>
      <c r="B61" s="86"/>
      <c r="C61" s="60"/>
      <c r="D61" s="80"/>
      <c r="E61" s="60"/>
      <c r="F61" s="61"/>
      <c r="G61" s="61"/>
      <c r="H61" s="64"/>
      <c r="I61" s="60"/>
      <c r="J61" s="18" t="s">
        <v>49</v>
      </c>
      <c r="K61" s="30">
        <f>SUM(K51:K60)</f>
        <v>0</v>
      </c>
      <c r="L61" s="87"/>
      <c r="M61" s="85"/>
    </row>
    <row r="62" spans="1:13" s="11" customFormat="1" ht="18.75" customHeight="1" hidden="1">
      <c r="A62" s="85"/>
      <c r="B62" s="86"/>
      <c r="C62" s="65"/>
      <c r="D62" s="12" t="s">
        <v>11</v>
      </c>
      <c r="E62" s="65"/>
      <c r="F62" s="65"/>
      <c r="G62" s="65"/>
      <c r="H62" s="65"/>
      <c r="I62" s="65"/>
      <c r="J62" s="66"/>
      <c r="K62" s="67"/>
      <c r="L62" s="87"/>
      <c r="M62" s="85"/>
    </row>
    <row r="63" spans="1:13" s="2" customFormat="1" ht="12.75" customHeight="1" hidden="1">
      <c r="A63" s="85"/>
      <c r="B63" s="86"/>
      <c r="E63" s="3" t="s">
        <v>0</v>
      </c>
      <c r="F63" s="2" t="s">
        <v>1</v>
      </c>
      <c r="G63" s="2" t="s">
        <v>2</v>
      </c>
      <c r="H63" s="2" t="s">
        <v>3</v>
      </c>
      <c r="I63" s="2" t="s">
        <v>4</v>
      </c>
      <c r="J63" s="4" t="s">
        <v>5</v>
      </c>
      <c r="K63" s="2" t="s">
        <v>6</v>
      </c>
      <c r="L63" s="87"/>
      <c r="M63" s="85"/>
    </row>
    <row r="64" spans="1:13" ht="15" customHeight="1" hidden="1">
      <c r="A64" s="85"/>
      <c r="B64" s="86"/>
      <c r="C64" s="68"/>
      <c r="D64" s="68">
        <v>1</v>
      </c>
      <c r="E64" s="68"/>
      <c r="F64" s="69" t="s">
        <v>12</v>
      </c>
      <c r="G64" s="68"/>
      <c r="H64" s="68"/>
      <c r="I64" s="68">
        <v>0</v>
      </c>
      <c r="J64" s="70">
        <v>0.25</v>
      </c>
      <c r="K64" s="71">
        <v>0</v>
      </c>
      <c r="L64" s="87"/>
      <c r="M64" s="85"/>
    </row>
    <row r="65" spans="1:13" ht="15" customHeight="1" hidden="1">
      <c r="A65" s="85"/>
      <c r="B65" s="86"/>
      <c r="C65" s="68"/>
      <c r="D65" s="68">
        <v>2</v>
      </c>
      <c r="E65" s="68"/>
      <c r="F65" s="69" t="s">
        <v>13</v>
      </c>
      <c r="G65" s="68"/>
      <c r="H65" s="68"/>
      <c r="I65" s="68">
        <v>0</v>
      </c>
      <c r="J65" s="70">
        <v>1</v>
      </c>
      <c r="K65" s="71">
        <v>0</v>
      </c>
      <c r="L65" s="87"/>
      <c r="M65" s="85"/>
    </row>
    <row r="66" spans="1:13" ht="15" customHeight="1" hidden="1">
      <c r="A66" s="85"/>
      <c r="B66" s="86"/>
      <c r="C66" s="68"/>
      <c r="D66" s="68">
        <v>3</v>
      </c>
      <c r="E66" s="68"/>
      <c r="F66" s="69"/>
      <c r="G66" s="68"/>
      <c r="H66" s="68"/>
      <c r="I66" s="68"/>
      <c r="J66" s="70"/>
      <c r="K66" s="68"/>
      <c r="L66" s="87"/>
      <c r="M66" s="85"/>
    </row>
    <row r="67" spans="1:13" ht="15" customHeight="1" hidden="1">
      <c r="A67" s="85"/>
      <c r="B67" s="86"/>
      <c r="C67" s="68"/>
      <c r="D67" s="68" t="s">
        <v>8</v>
      </c>
      <c r="E67" s="68"/>
      <c r="F67" s="69"/>
      <c r="G67" s="68"/>
      <c r="H67" s="68"/>
      <c r="I67" s="68"/>
      <c r="J67" s="70"/>
      <c r="K67" s="15" t="s">
        <v>10</v>
      </c>
      <c r="L67" s="87"/>
      <c r="M67" s="85"/>
    </row>
    <row r="68" spans="1:13" ht="15" customHeight="1" hidden="1">
      <c r="A68" s="85"/>
      <c r="B68" s="86"/>
      <c r="C68" s="68"/>
      <c r="D68" s="68"/>
      <c r="E68" s="68"/>
      <c r="F68" s="69"/>
      <c r="G68" s="68"/>
      <c r="H68" s="68"/>
      <c r="I68" s="68"/>
      <c r="J68" s="70"/>
      <c r="K68" s="15"/>
      <c r="L68" s="87"/>
      <c r="M68" s="85"/>
    </row>
    <row r="69" spans="1:13" s="10" customFormat="1" ht="36" customHeight="1">
      <c r="A69" s="85"/>
      <c r="B69" s="86"/>
      <c r="C69" s="19" t="s">
        <v>34</v>
      </c>
      <c r="D69" s="98" t="s">
        <v>58</v>
      </c>
      <c r="E69" s="98"/>
      <c r="F69" s="98"/>
      <c r="G69" s="98"/>
      <c r="H69" s="98"/>
      <c r="I69" s="98"/>
      <c r="J69" s="98"/>
      <c r="K69" s="98"/>
      <c r="L69" s="87"/>
      <c r="M69" s="85"/>
    </row>
    <row r="70" spans="1:13" s="13" customFormat="1" ht="24" customHeight="1">
      <c r="A70" s="85"/>
      <c r="B70" s="86"/>
      <c r="C70" s="72"/>
      <c r="D70" s="72"/>
      <c r="E70" s="72"/>
      <c r="F70" s="72"/>
      <c r="G70" s="69"/>
      <c r="H70" s="93" t="s">
        <v>14</v>
      </c>
      <c r="I70" s="94"/>
      <c r="J70" s="95"/>
      <c r="K70" s="100">
        <f>SUM(K18,K33,K47,K61)</f>
        <v>0</v>
      </c>
      <c r="L70" s="87"/>
      <c r="M70" s="85"/>
    </row>
    <row r="71" spans="1:13" s="13" customFormat="1" ht="11.25" customHeight="1" thickBot="1">
      <c r="A71" s="85"/>
      <c r="B71" s="86"/>
      <c r="C71" s="72"/>
      <c r="D71" s="72"/>
      <c r="E71" s="72"/>
      <c r="F71" s="72"/>
      <c r="G71" s="69"/>
      <c r="H71" s="73"/>
      <c r="I71" s="74"/>
      <c r="J71" s="74" t="s">
        <v>45</v>
      </c>
      <c r="K71" s="101"/>
      <c r="L71" s="87"/>
      <c r="M71" s="85"/>
    </row>
    <row r="72" spans="1:13" s="13" customFormat="1" ht="20.25" thickBot="1">
      <c r="A72" s="85"/>
      <c r="B72" s="86"/>
      <c r="C72" s="72"/>
      <c r="D72" s="72"/>
      <c r="E72" s="72"/>
      <c r="F72" s="72"/>
      <c r="G72" s="69"/>
      <c r="H72" s="90" t="s">
        <v>40</v>
      </c>
      <c r="I72" s="91"/>
      <c r="J72" s="92"/>
      <c r="K72" s="75">
        <v>2</v>
      </c>
      <c r="L72" s="87"/>
      <c r="M72" s="85"/>
    </row>
    <row r="73" spans="1:13" s="13" customFormat="1" ht="18.75">
      <c r="A73" s="85"/>
      <c r="B73" s="86"/>
      <c r="C73" s="72"/>
      <c r="D73" s="72"/>
      <c r="E73" s="72"/>
      <c r="F73" s="72"/>
      <c r="G73" s="24"/>
      <c r="H73" s="113" t="s">
        <v>41</v>
      </c>
      <c r="I73" s="114"/>
      <c r="J73" s="115"/>
      <c r="K73" s="119">
        <f>($K$70*$K$72)+$K$70</f>
        <v>0</v>
      </c>
      <c r="L73" s="87"/>
      <c r="M73" s="85"/>
    </row>
    <row r="74" spans="1:13" s="13" customFormat="1" ht="15.75" thickBot="1">
      <c r="A74" s="85"/>
      <c r="B74" s="86"/>
      <c r="C74" s="72"/>
      <c r="D74" s="72"/>
      <c r="E74" s="72"/>
      <c r="F74" s="72"/>
      <c r="G74" s="69"/>
      <c r="H74" s="116" t="s">
        <v>42</v>
      </c>
      <c r="I74" s="117"/>
      <c r="J74" s="118"/>
      <c r="K74" s="120"/>
      <c r="L74" s="87"/>
      <c r="M74" s="85"/>
    </row>
    <row r="75" spans="1:13" s="13" customFormat="1" ht="31.5" customHeight="1" thickBot="1">
      <c r="A75" s="85"/>
      <c r="B75" s="86"/>
      <c r="C75" s="72"/>
      <c r="D75" s="72"/>
      <c r="E75" s="72"/>
      <c r="F75" s="72"/>
      <c r="G75" s="69"/>
      <c r="H75" s="102" t="s">
        <v>63</v>
      </c>
      <c r="I75" s="103"/>
      <c r="J75" s="83">
        <v>0.2</v>
      </c>
      <c r="K75" s="82">
        <f>K73*J75</f>
        <v>0</v>
      </c>
      <c r="L75" s="87"/>
      <c r="M75" s="85"/>
    </row>
    <row r="76" spans="1:13" s="13" customFormat="1" ht="19.5" thickBot="1">
      <c r="A76" s="85"/>
      <c r="B76" s="86"/>
      <c r="C76" s="72"/>
      <c r="D76" s="72"/>
      <c r="E76" s="72"/>
      <c r="F76" s="72"/>
      <c r="G76" s="69"/>
      <c r="H76" s="121" t="s">
        <v>51</v>
      </c>
      <c r="I76" s="122"/>
      <c r="J76" s="123"/>
      <c r="K76" s="81">
        <v>0</v>
      </c>
      <c r="L76" s="87"/>
      <c r="M76" s="85"/>
    </row>
    <row r="77" spans="1:13" ht="20.25" customHeight="1" thickBot="1">
      <c r="A77" s="85"/>
      <c r="B77" s="86"/>
      <c r="C77" s="72"/>
      <c r="D77" s="72"/>
      <c r="E77" s="72"/>
      <c r="F77" s="72"/>
      <c r="G77" s="68"/>
      <c r="H77" s="111" t="s">
        <v>44</v>
      </c>
      <c r="I77" s="112"/>
      <c r="J77" s="112"/>
      <c r="K77" s="81">
        <v>0</v>
      </c>
      <c r="L77" s="87"/>
      <c r="M77" s="85"/>
    </row>
    <row r="78" spans="1:13" ht="42" customHeight="1">
      <c r="A78" s="85"/>
      <c r="B78" s="86"/>
      <c r="C78" s="72"/>
      <c r="D78" s="72"/>
      <c r="E78" s="72"/>
      <c r="F78" s="72"/>
      <c r="G78" s="72"/>
      <c r="H78" s="107" t="s">
        <v>59</v>
      </c>
      <c r="I78" s="108"/>
      <c r="J78" s="108"/>
      <c r="K78" s="29">
        <f>SUM(K73:K77)</f>
        <v>0</v>
      </c>
      <c r="L78" s="87"/>
      <c r="M78" s="85"/>
    </row>
    <row r="79" spans="1:14" s="10" customFormat="1" ht="36" customHeight="1">
      <c r="A79" s="85"/>
      <c r="B79" s="86"/>
      <c r="C79" s="20" t="s">
        <v>35</v>
      </c>
      <c r="D79" s="99" t="s">
        <v>60</v>
      </c>
      <c r="E79" s="99"/>
      <c r="F79" s="99"/>
      <c r="G79" s="99"/>
      <c r="H79" s="99"/>
      <c r="I79" s="99"/>
      <c r="J79" s="99"/>
      <c r="K79" s="99"/>
      <c r="L79" s="87"/>
      <c r="M79" s="85"/>
      <c r="N79" s="32"/>
    </row>
    <row r="80" spans="1:13" s="13" customFormat="1" ht="27" customHeight="1" thickBot="1">
      <c r="A80" s="85"/>
      <c r="B80" s="86"/>
      <c r="C80" s="76"/>
      <c r="D80" s="76"/>
      <c r="E80" s="76"/>
      <c r="F80" s="76"/>
      <c r="G80" s="76"/>
      <c r="H80" s="109" t="s">
        <v>36</v>
      </c>
      <c r="I80" s="109"/>
      <c r="J80" s="110"/>
      <c r="K80" s="23">
        <f>($K$78-$K$70)</f>
        <v>0</v>
      </c>
      <c r="L80" s="87"/>
      <c r="M80" s="85"/>
    </row>
    <row r="81" spans="1:13" ht="23.25" thickBot="1">
      <c r="A81" s="85"/>
      <c r="B81" s="86"/>
      <c r="C81" s="76"/>
      <c r="D81" s="76"/>
      <c r="E81" s="76"/>
      <c r="F81" s="76"/>
      <c r="G81" s="76"/>
      <c r="H81" s="90" t="s">
        <v>50</v>
      </c>
      <c r="I81" s="91"/>
      <c r="J81" s="77">
        <v>0</v>
      </c>
      <c r="K81" s="78">
        <f>$K$78-($K$78*$J$81)</f>
        <v>0</v>
      </c>
      <c r="L81" s="87"/>
      <c r="M81" s="85"/>
    </row>
    <row r="82" spans="1:13" ht="20.25" customHeight="1">
      <c r="A82" s="85"/>
      <c r="B82" s="86"/>
      <c r="C82" s="76"/>
      <c r="D82" s="76"/>
      <c r="E82" s="76"/>
      <c r="F82" s="76"/>
      <c r="G82" s="76"/>
      <c r="H82" s="88" t="s">
        <v>43</v>
      </c>
      <c r="I82" s="88"/>
      <c r="J82" s="89"/>
      <c r="K82" s="79">
        <f>$K$81-$K$70</f>
        <v>0</v>
      </c>
      <c r="L82" s="87"/>
      <c r="M82" s="85"/>
    </row>
    <row r="83" spans="1:13" s="17" customFormat="1" ht="15" customHeight="1">
      <c r="A83" s="85"/>
      <c r="B83" s="106"/>
      <c r="C83" s="106"/>
      <c r="D83" s="106"/>
      <c r="E83" s="106"/>
      <c r="F83" s="106"/>
      <c r="G83" s="106"/>
      <c r="H83" s="106"/>
      <c r="I83" s="106"/>
      <c r="J83" s="106"/>
      <c r="K83" s="106"/>
      <c r="L83" s="106"/>
      <c r="M83" s="85"/>
    </row>
    <row r="84" spans="1:13" s="16" customFormat="1" ht="19.5" customHeight="1">
      <c r="A84" s="104" t="s">
        <v>61</v>
      </c>
      <c r="B84" s="105"/>
      <c r="C84" s="105"/>
      <c r="D84" s="105"/>
      <c r="E84" s="105"/>
      <c r="F84" s="105"/>
      <c r="G84" s="105"/>
      <c r="H84" s="105"/>
      <c r="I84" s="105"/>
      <c r="J84" s="105"/>
      <c r="K84" s="105"/>
      <c r="L84" s="105"/>
      <c r="M84" s="105"/>
    </row>
    <row r="85" spans="10:12" s="16" customFormat="1" ht="15">
      <c r="J85" s="17"/>
      <c r="K85" s="17"/>
      <c r="L85" s="17"/>
    </row>
    <row r="86" spans="10:12" s="16" customFormat="1" ht="15">
      <c r="J86" s="17"/>
      <c r="L86" s="17"/>
    </row>
    <row r="87" spans="6:11" s="17" customFormat="1" ht="15">
      <c r="F87" s="16"/>
      <c r="G87" s="16"/>
      <c r="H87" s="16"/>
      <c r="I87" s="16"/>
      <c r="K87" s="16"/>
    </row>
    <row r="88" spans="10:12" s="16" customFormat="1" ht="15">
      <c r="J88" s="17"/>
      <c r="L88" s="17"/>
    </row>
    <row r="89" spans="10:12" s="16" customFormat="1" ht="15">
      <c r="J89" s="17"/>
      <c r="L89" s="17"/>
    </row>
    <row r="90" spans="10:12" s="16" customFormat="1" ht="15">
      <c r="J90" s="17"/>
      <c r="L90" s="17"/>
    </row>
    <row r="91" spans="10:12" s="16" customFormat="1" ht="15">
      <c r="J91" s="17"/>
      <c r="L91" s="17"/>
    </row>
    <row r="92" spans="10:12" s="16" customFormat="1" ht="15">
      <c r="J92" s="17"/>
      <c r="L92" s="17"/>
    </row>
    <row r="93" spans="10:12" s="16" customFormat="1" ht="15">
      <c r="J93" s="17"/>
      <c r="L93" s="17"/>
    </row>
  </sheetData>
  <sheetProtection password="DB82" sheet="1" objects="1" scenarios="1" formatCells="0" formatColumns="0" formatRows="0" selectLockedCells="1" sort="0" autoFilter="0"/>
  <mergeCells count="30">
    <mergeCell ref="A84:M84"/>
    <mergeCell ref="B2:L2"/>
    <mergeCell ref="B83:L83"/>
    <mergeCell ref="A2:A83"/>
    <mergeCell ref="H78:J78"/>
    <mergeCell ref="H80:J80"/>
    <mergeCell ref="H77:J77"/>
    <mergeCell ref="H81:I81"/>
    <mergeCell ref="H73:J73"/>
    <mergeCell ref="H74:J74"/>
    <mergeCell ref="K73:K74"/>
    <mergeCell ref="H76:J76"/>
    <mergeCell ref="D48:K48"/>
    <mergeCell ref="D69:K69"/>
    <mergeCell ref="D79:K79"/>
    <mergeCell ref="N5:N33"/>
    <mergeCell ref="A1:M1"/>
    <mergeCell ref="M2:M83"/>
    <mergeCell ref="B3:B82"/>
    <mergeCell ref="L3:L82"/>
    <mergeCell ref="H82:J82"/>
    <mergeCell ref="H72:J72"/>
    <mergeCell ref="H70:J70"/>
    <mergeCell ref="C4:K4"/>
    <mergeCell ref="C3:K3"/>
    <mergeCell ref="D5:K5"/>
    <mergeCell ref="D19:K19"/>
    <mergeCell ref="D34:K34"/>
    <mergeCell ref="K70:K71"/>
    <mergeCell ref="H75:I75"/>
  </mergeCells>
  <printOptions horizontalCentered="1" verticalCentered="1"/>
  <pageMargins left="0.35" right="0" top="0" bottom="0" header="0.53" footer="0.3"/>
  <pageSetup horizontalDpi="600" verticalDpi="600" orientation="portrait" scale="7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southerncharmwreaths.com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Owner</dc:title>
  <dc:subject>Retail Price Calculator</dc:subject>
  <dc:creator>Julie Siomacco</dc:creator>
  <cp:keywords>pricing</cp:keywords>
  <dc:description>Use this worksheet to help calculate your retail price for listing your deco mesh wreaths online.</dc:description>
  <cp:lastModifiedBy>Julie &amp; Mike Siomacc</cp:lastModifiedBy>
  <cp:lastPrinted>2011-07-31T22:39:16Z</cp:lastPrinted>
  <dcterms:created xsi:type="dcterms:W3CDTF">2010-11-16T20:08:53Z</dcterms:created>
  <dcterms:modified xsi:type="dcterms:W3CDTF">2013-04-17T21:40:30Z</dcterms:modified>
  <cp:category/>
  <cp:version/>
  <cp:contentType/>
  <cp:contentStatus/>
</cp:coreProperties>
</file>