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80" firstSheet="1" activeTab="4"/>
  </bookViews>
  <sheets>
    <sheet name="Template (no formulas)" sheetId="1" r:id="rId1"/>
    <sheet name="Template (with formulas)" sheetId="2" r:id="rId2"/>
    <sheet name="Level Plan" sheetId="3" r:id="rId3"/>
    <sheet name="Chase Plan" sheetId="4" r:id="rId4"/>
    <sheet name="Optimal Plan" sheetId="5" r:id="rId5"/>
  </sheets>
  <definedNames>
    <definedName name="BeginningInventory" localSheetId="3">'Chase Plan'!$B$5</definedName>
    <definedName name="BeginningInventory" localSheetId="4">'Optimal Plan'!$B$5</definedName>
    <definedName name="BeginningInventory" localSheetId="0">'Template (no formulas)'!$B$5</definedName>
    <definedName name="BeginningInventory" localSheetId="1">'Template (with formulas)'!$B$5</definedName>
    <definedName name="BeginningInventory">'Level Plan'!$B$5</definedName>
    <definedName name="LaborStandard" localSheetId="3">'Chase Plan'!$B$7</definedName>
    <definedName name="LaborStandard" localSheetId="4">'Optimal Plan'!$B$7</definedName>
    <definedName name="LaborStandard" localSheetId="0">'Template (no formulas)'!$B$7</definedName>
    <definedName name="LaborStandard" localSheetId="1">'Template (with formulas)'!$B$7</definedName>
    <definedName name="LaborStandard">'Level Plan'!$B$7</definedName>
    <definedName name="_xlnm.Print_Area" localSheetId="3">'Chase Plan'!$A$1:$I$28</definedName>
    <definedName name="_xlnm.Print_Area" localSheetId="2">'Level Plan'!$A$1:$I$28</definedName>
    <definedName name="_xlnm.Print_Area" localSheetId="4">'Optimal Plan'!$A$1:$I$28</definedName>
    <definedName name="_xlnm.Print_Area" localSheetId="0">'Template (no formulas)'!$A$1:$I$28</definedName>
    <definedName name="_xlnm.Print_Area" localSheetId="1">'Template (with formulas)'!$A$1:$I$28</definedName>
    <definedName name="solver_adj" localSheetId="3" hidden="1">'Chase Plan'!$B$23:$H$24,'Chase Plan'!$B$17:$H$17</definedName>
    <definedName name="solver_adj" localSheetId="2" hidden="1">'Level Plan'!$B$23:$H$24,'Level Plan'!$B$17:$H$17</definedName>
    <definedName name="solver_adj" localSheetId="4" hidden="1">'Optimal Plan'!$B$23:$H$24,'Optimal Plan'!$B$17:$H$17,'Optimal Plan'!$B$19:$H$20,'Optimal Plan'!$B$27:$H$27</definedName>
    <definedName name="solver_adj" localSheetId="1" hidden="1">'Template (with formulas)'!$B$23:$H$24,'Template (with formulas)'!$B$17:$H$17</definedName>
    <definedName name="solver_cvg" localSheetId="3" hidden="1">0.0001</definedName>
    <definedName name="solver_cvg" localSheetId="2" hidden="1">0.0001</definedName>
    <definedName name="solver_cvg" localSheetId="4" hidden="1">0.0001</definedName>
    <definedName name="solver_cvg" localSheetId="0" hidden="1">0.0001</definedName>
    <definedName name="solver_cvg" localSheetId="1" hidden="1">0.0001</definedName>
    <definedName name="solver_drv" localSheetId="3" hidden="1">1</definedName>
    <definedName name="solver_drv" localSheetId="2" hidden="1">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eng" localSheetId="3" hidden="1">1</definedName>
    <definedName name="solver_eng" localSheetId="2" hidden="1">1</definedName>
    <definedName name="solver_eng" localSheetId="4" hidden="1">2</definedName>
    <definedName name="solver_eng" localSheetId="0" hidden="1">1</definedName>
    <definedName name="solver_eng" localSheetId="1" hidden="1">1</definedName>
    <definedName name="solver_est" localSheetId="3" hidden="1">1</definedName>
    <definedName name="solver_est" localSheetId="2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ibd" localSheetId="3" hidden="1">2</definedName>
    <definedName name="solver_ibd" localSheetId="2" hidden="1">2</definedName>
    <definedName name="solver_ibd" localSheetId="4" hidden="1">2</definedName>
    <definedName name="solver_ibd" localSheetId="0" hidden="1">2</definedName>
    <definedName name="solver_ibd" localSheetId="1" hidden="1">2</definedName>
    <definedName name="solver_itr" localSheetId="3" hidden="1">100</definedName>
    <definedName name="solver_itr" localSheetId="2" hidden="1">100</definedName>
    <definedName name="solver_itr" localSheetId="4" hidden="1">100</definedName>
    <definedName name="solver_itr" localSheetId="0" hidden="1">100</definedName>
    <definedName name="solver_itr" localSheetId="1" hidden="1">100</definedName>
    <definedName name="solver_lhs1" localSheetId="3" hidden="1">'Chase Plan'!$B$19:$H$20</definedName>
    <definedName name="solver_lhs1" localSheetId="2" hidden="1">'Level Plan'!$B$19:$H$20</definedName>
    <definedName name="solver_lhs1" localSheetId="4" hidden="1">'Optimal Plan'!$B$19:$H$19</definedName>
    <definedName name="solver_lhs1" localSheetId="0" hidden="1">'Template (no formulas)'!$B$19:$H$20</definedName>
    <definedName name="solver_lhs1" localSheetId="1" hidden="1">'Template (with formulas)'!$B$19:$H$20</definedName>
    <definedName name="solver_lhs2" localSheetId="3" hidden="1">'Chase Plan'!$B$23:$H$24</definedName>
    <definedName name="solver_lhs2" localSheetId="2" hidden="1">'Level Plan'!$B$23:$H$24</definedName>
    <definedName name="solver_lhs2" localSheetId="4" hidden="1">'Optimal Plan'!$B$19:$H$20</definedName>
    <definedName name="solver_lhs2" localSheetId="0" hidden="1">'Template (no formulas)'!$B$23:$H$24</definedName>
    <definedName name="solver_lhs2" localSheetId="1" hidden="1">'Template (with formulas)'!$B$23:$H$24</definedName>
    <definedName name="solver_lhs3" localSheetId="3" hidden="1">'Chase Plan'!$B$28:$H$28</definedName>
    <definedName name="solver_lhs3" localSheetId="2" hidden="1">'Level Plan'!$B$28:$H$28</definedName>
    <definedName name="solver_lhs3" localSheetId="4" hidden="1">'Optimal Plan'!$B$20:$H$20</definedName>
    <definedName name="solver_lhs3" localSheetId="0" hidden="1">'Template (no formulas)'!$B$28:$H$28</definedName>
    <definedName name="solver_lhs3" localSheetId="1" hidden="1">'Template (with formulas)'!$B$28:$H$28</definedName>
    <definedName name="solver_lhs4" localSheetId="3" hidden="1">'Chase Plan'!$H$19:$H$20</definedName>
    <definedName name="solver_lhs4" localSheetId="2" hidden="1">'Level Plan'!$H$19:$H$20</definedName>
    <definedName name="solver_lhs4" localSheetId="4" hidden="1">'Optimal Plan'!$B$23:$H$24</definedName>
    <definedName name="solver_lhs4" localSheetId="0" hidden="1">'Template (no formulas)'!$H$19:$H$20</definedName>
    <definedName name="solver_lhs4" localSheetId="1" hidden="1">'Template (with formulas)'!$H$19:$H$20</definedName>
    <definedName name="solver_lhs5" localSheetId="4" hidden="1">'Optimal Plan'!$B$28:$H$28</definedName>
    <definedName name="solver_lhs6" localSheetId="4" hidden="1">'Optimal Plan'!$H$19:$H$20</definedName>
    <definedName name="solver_lin" localSheetId="3" hidden="1">2</definedName>
    <definedName name="solver_lin" localSheetId="2" hidden="1">2</definedName>
    <definedName name="solver_lin" localSheetId="4" hidden="1">1</definedName>
    <definedName name="solver_lin" localSheetId="0" hidden="1">2</definedName>
    <definedName name="solver_lin" localSheetId="1" hidden="1">2</definedName>
    <definedName name="solver_lva" localSheetId="3" hidden="1">2</definedName>
    <definedName name="solver_lva" localSheetId="2" hidden="1">2</definedName>
    <definedName name="solver_lva" localSheetId="4" hidden="1">2</definedName>
    <definedName name="solver_lva" localSheetId="0" hidden="1">2</definedName>
    <definedName name="solver_lva" localSheetId="1" hidden="1">2</definedName>
    <definedName name="solver_mip" localSheetId="3" hidden="1">5000</definedName>
    <definedName name="solver_mip" localSheetId="2" hidden="1">5000</definedName>
    <definedName name="solver_mip" localSheetId="4" hidden="1">5000</definedName>
    <definedName name="solver_mip" localSheetId="0" hidden="1">5000</definedName>
    <definedName name="solver_mip" localSheetId="1" hidden="1">5000</definedName>
    <definedName name="solver_mni" localSheetId="3" hidden="1">30</definedName>
    <definedName name="solver_mni" localSheetId="2" hidden="1">30</definedName>
    <definedName name="solver_mni" localSheetId="4" hidden="1">30</definedName>
    <definedName name="solver_mni" localSheetId="0" hidden="1">30</definedName>
    <definedName name="solver_mni" localSheetId="1" hidden="1">30</definedName>
    <definedName name="solver_mrt" localSheetId="3" hidden="1">0.075</definedName>
    <definedName name="solver_mrt" localSheetId="2" hidden="1">0.075</definedName>
    <definedName name="solver_mrt" localSheetId="4" hidden="1">0.075</definedName>
    <definedName name="solver_mrt" localSheetId="0" hidden="1">0.075</definedName>
    <definedName name="solver_mrt" localSheetId="1" hidden="1">0.075</definedName>
    <definedName name="solver_neg" localSheetId="3" hidden="1">1</definedName>
    <definedName name="solver_neg" localSheetId="2" hidden="1">1</definedName>
    <definedName name="solver_neg" localSheetId="4" hidden="1">1</definedName>
    <definedName name="solver_neg" localSheetId="0" hidden="1">2</definedName>
    <definedName name="solver_neg" localSheetId="1" hidden="1">1</definedName>
    <definedName name="solver_nod" localSheetId="3" hidden="1">5000</definedName>
    <definedName name="solver_nod" localSheetId="2" hidden="1">5000</definedName>
    <definedName name="solver_nod" localSheetId="4" hidden="1">5000</definedName>
    <definedName name="solver_nod" localSheetId="0" hidden="1">5000</definedName>
    <definedName name="solver_nod" localSheetId="1" hidden="1">5000</definedName>
    <definedName name="solver_num" localSheetId="3" hidden="1">4</definedName>
    <definedName name="solver_num" localSheetId="2" hidden="1">4</definedName>
    <definedName name="solver_num" localSheetId="4" hidden="1">6</definedName>
    <definedName name="solver_num" localSheetId="0" hidden="1">0</definedName>
    <definedName name="solver_num" localSheetId="1" hidden="1">4</definedName>
    <definedName name="solver_nwt" localSheetId="3" hidden="1">1</definedName>
    <definedName name="solver_nwt" localSheetId="2" hidden="1">1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ofx" localSheetId="3" hidden="1">2</definedName>
    <definedName name="solver_ofx" localSheetId="2" hidden="1">2</definedName>
    <definedName name="solver_ofx" localSheetId="4" hidden="1">2</definedName>
    <definedName name="solver_ofx" localSheetId="0" hidden="1">2</definedName>
    <definedName name="solver_ofx" localSheetId="1" hidden="1">2</definedName>
    <definedName name="solver_opt" localSheetId="3" hidden="1">'Chase Plan'!$I$9</definedName>
    <definedName name="solver_opt" localSheetId="2" hidden="1">'Level Plan'!$I$9</definedName>
    <definedName name="solver_opt" localSheetId="4" hidden="1">'Optimal Plan'!$I$9</definedName>
    <definedName name="solver_opt" localSheetId="1" hidden="1">'Template (with formulas)'!$I$9</definedName>
    <definedName name="solver_piv" localSheetId="3" hidden="1">0.000001</definedName>
    <definedName name="solver_piv" localSheetId="2" hidden="1">0.000001</definedName>
    <definedName name="solver_piv" localSheetId="4" hidden="1">0.000001</definedName>
    <definedName name="solver_piv" localSheetId="0" hidden="1">0.000001</definedName>
    <definedName name="solver_piv" localSheetId="1" hidden="1">0.000001</definedName>
    <definedName name="solver_pre" localSheetId="3" hidden="1">0.000001</definedName>
    <definedName name="solver_pre" localSheetId="2" hidden="1">0.000001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o" localSheetId="3" hidden="1">2</definedName>
    <definedName name="solver_pro" localSheetId="2" hidden="1">2</definedName>
    <definedName name="solver_pro" localSheetId="4" hidden="1">2</definedName>
    <definedName name="solver_pro" localSheetId="0" hidden="1">2</definedName>
    <definedName name="solver_pro" localSheetId="1" hidden="1">2</definedName>
    <definedName name="solver_rbv" localSheetId="3" hidden="1">1</definedName>
    <definedName name="solver_rbv" localSheetId="2" hidden="1">1</definedName>
    <definedName name="solver_rbv" localSheetId="4" hidden="1">1</definedName>
    <definedName name="solver_rbv" localSheetId="0" hidden="1">1</definedName>
    <definedName name="solver_rbv" localSheetId="1" hidden="1">1</definedName>
    <definedName name="solver_red" localSheetId="3" hidden="1">0.000001</definedName>
    <definedName name="solver_red" localSheetId="2" hidden="1">0.000001</definedName>
    <definedName name="solver_red" localSheetId="4" hidden="1">0.000001</definedName>
    <definedName name="solver_red" localSheetId="0" hidden="1">0.000001</definedName>
    <definedName name="solver_red" localSheetId="1" hidden="1">0.000001</definedName>
    <definedName name="solver_rel1" localSheetId="3" hidden="1">3</definedName>
    <definedName name="solver_rel1" localSheetId="2" hidden="1">3</definedName>
    <definedName name="solver_rel1" localSheetId="4" hidden="1">3</definedName>
    <definedName name="solver_rel1" localSheetId="0" hidden="1">3</definedName>
    <definedName name="solver_rel1" localSheetId="1" hidden="1">3</definedName>
    <definedName name="solver_rel2" localSheetId="3" hidden="1">4</definedName>
    <definedName name="solver_rel2" localSheetId="2" hidden="1">4</definedName>
    <definedName name="solver_rel2" localSheetId="4" hidden="1">3</definedName>
    <definedName name="solver_rel2" localSheetId="0" hidden="1">4</definedName>
    <definedName name="solver_rel2" localSheetId="1" hidden="1">4</definedName>
    <definedName name="solver_rel3" localSheetId="3" hidden="1">3</definedName>
    <definedName name="solver_rel3" localSheetId="2" hidden="1">3</definedName>
    <definedName name="solver_rel3" localSheetId="4" hidden="1">3</definedName>
    <definedName name="solver_rel3" localSheetId="0" hidden="1">3</definedName>
    <definedName name="solver_rel3" localSheetId="1" hidden="1">3</definedName>
    <definedName name="solver_rel4" localSheetId="3" hidden="1">2</definedName>
    <definedName name="solver_rel4" localSheetId="2" hidden="1">2</definedName>
    <definedName name="solver_rel4" localSheetId="4" hidden="1">4</definedName>
    <definedName name="solver_rel4" localSheetId="0" hidden="1">2</definedName>
    <definedName name="solver_rel4" localSheetId="1" hidden="1">2</definedName>
    <definedName name="solver_rel5" localSheetId="4" hidden="1">3</definedName>
    <definedName name="solver_rel6" localSheetId="4" hidden="1">2</definedName>
    <definedName name="solver_reo" localSheetId="3" hidden="1">2</definedName>
    <definedName name="solver_reo" localSheetId="2" hidden="1">2</definedName>
    <definedName name="solver_reo" localSheetId="4" hidden="1">2</definedName>
    <definedName name="solver_reo" localSheetId="0" hidden="1">2</definedName>
    <definedName name="solver_reo" localSheetId="1" hidden="1">2</definedName>
    <definedName name="solver_rep" localSheetId="3" hidden="1">2</definedName>
    <definedName name="solver_rep" localSheetId="2" hidden="1">2</definedName>
    <definedName name="solver_rep" localSheetId="4" hidden="1">2</definedName>
    <definedName name="solver_rep" localSheetId="0" hidden="1">2</definedName>
    <definedName name="solver_rep" localSheetId="1" hidden="1">2</definedName>
    <definedName name="solver_rhs1" localSheetId="3" hidden="1">0</definedName>
    <definedName name="solver_rhs1" localSheetId="2" hidden="1">0</definedName>
    <definedName name="solver_rhs1" localSheetId="4" hidden="1">'Optimal Plan'!$B$32:$H$32</definedName>
    <definedName name="solver_rhs1" localSheetId="0" hidden="1">0</definedName>
    <definedName name="solver_rhs1" localSheetId="1" hidden="1">0</definedName>
    <definedName name="solver_rhs2" localSheetId="3" hidden="1">integer</definedName>
    <definedName name="solver_rhs2" localSheetId="2" hidden="1">integer</definedName>
    <definedName name="solver_rhs2" localSheetId="4" hidden="1">0</definedName>
    <definedName name="solver_rhs2" localSheetId="0" hidden="1">integer</definedName>
    <definedName name="solver_rhs2" localSheetId="1" hidden="1">integer</definedName>
    <definedName name="solver_rhs3" localSheetId="3" hidden="1">'Chase Plan'!$B$17:$H$17</definedName>
    <definedName name="solver_rhs3" localSheetId="2" hidden="1">'Level Plan'!$B$17:$H$17</definedName>
    <definedName name="solver_rhs3" localSheetId="4" hidden="1">'Optimal Plan'!$B$33:$H$33</definedName>
    <definedName name="solver_rhs3" localSheetId="0" hidden="1">'Template (no formulas)'!$B$17:$H$17</definedName>
    <definedName name="solver_rhs3" localSheetId="1" hidden="1">'Template (with formulas)'!$B$17:$H$17</definedName>
    <definedName name="solver_rhs4" localSheetId="3" hidden="1">0</definedName>
    <definedName name="solver_rhs4" localSheetId="2" hidden="1">0</definedName>
    <definedName name="solver_rhs4" localSheetId="4" hidden="1">integer</definedName>
    <definedName name="solver_rhs4" localSheetId="0" hidden="1">0</definedName>
    <definedName name="solver_rhs4" localSheetId="1" hidden="1">0</definedName>
    <definedName name="solver_rhs5" localSheetId="4" hidden="1">'Optimal Plan'!$B$17:$H$17</definedName>
    <definedName name="solver_rhs6" localSheetId="4" hidden="1">0</definedName>
    <definedName name="solver_rlx" localSheetId="3" hidden="1">2</definedName>
    <definedName name="solver_rlx" localSheetId="2" hidden="1">2</definedName>
    <definedName name="solver_rlx" localSheetId="4" hidden="1">2</definedName>
    <definedName name="solver_rlx" localSheetId="0" hidden="1">2</definedName>
    <definedName name="solver_rlx" localSheetId="1" hidden="1">2</definedName>
    <definedName name="solver_scl" localSheetId="3" hidden="1">2</definedName>
    <definedName name="solver_scl" localSheetId="2" hidden="1">2</definedName>
    <definedName name="solver_scl" localSheetId="4" hidden="1">2</definedName>
    <definedName name="solver_scl" localSheetId="0" hidden="1">2</definedName>
    <definedName name="solver_scl" localSheetId="1" hidden="1">2</definedName>
    <definedName name="solver_sho" localSheetId="3" hidden="1">2</definedName>
    <definedName name="solver_sho" localSheetId="2" hidden="1">2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sz" localSheetId="3" hidden="1">100</definedName>
    <definedName name="solver_ssz" localSheetId="2" hidden="1">100</definedName>
    <definedName name="solver_ssz" localSheetId="4" hidden="1">100</definedName>
    <definedName name="solver_ssz" localSheetId="0" hidden="1">100</definedName>
    <definedName name="solver_ssz" localSheetId="1" hidden="1">100</definedName>
    <definedName name="solver_std" localSheetId="3" hidden="1">1</definedName>
    <definedName name="solver_std" localSheetId="2" hidden="1">1</definedName>
    <definedName name="solver_std" localSheetId="4" hidden="1">1</definedName>
    <definedName name="solver_std" localSheetId="0" hidden="1">1</definedName>
    <definedName name="solver_std" localSheetId="1" hidden="1">1</definedName>
    <definedName name="solver_tim" localSheetId="3" hidden="1">100</definedName>
    <definedName name="solver_tim" localSheetId="2" hidden="1">100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ol" localSheetId="3" hidden="1">0.0005</definedName>
    <definedName name="solver_tol" localSheetId="2" hidden="1">0.0005</definedName>
    <definedName name="solver_tol" localSheetId="4" hidden="1">0.0005</definedName>
    <definedName name="solver_tol" localSheetId="0" hidden="1">0.0005</definedName>
    <definedName name="solver_tol" localSheetId="1" hidden="1">0.0005</definedName>
    <definedName name="solver_typ" localSheetId="3" hidden="1">2</definedName>
    <definedName name="solver_typ" localSheetId="2" hidden="1">2</definedName>
    <definedName name="solver_typ" localSheetId="4" hidden="1">2</definedName>
    <definedName name="solver_typ" localSheetId="0" hidden="1">1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er" localSheetId="3" hidden="1">2</definedName>
    <definedName name="solver_ver" localSheetId="2" hidden="1">2</definedName>
    <definedName name="solver_ver" localSheetId="4" hidden="1">2</definedName>
    <definedName name="solver_ver" localSheetId="0" hidden="1">2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<sst xmlns="http://schemas.openxmlformats.org/spreadsheetml/2006/main" count="172" uniqueCount="34">
  <si>
    <t>Beginning Inventory</t>
  </si>
  <si>
    <t>Labor Standard (units/worker)</t>
  </si>
  <si>
    <t>Period</t>
  </si>
  <si>
    <t>Demand</t>
  </si>
  <si>
    <t>Production</t>
  </si>
  <si>
    <t>Inventory (Excess Units)</t>
  </si>
  <si>
    <t>Backorders (Units Short)</t>
  </si>
  <si>
    <t>Cumulative Demand</t>
  </si>
  <si>
    <t>Cumulative Production</t>
  </si>
  <si>
    <t>Capacity Planning</t>
  </si>
  <si>
    <t>Workers Hired</t>
  </si>
  <si>
    <t>Workers Layed Off</t>
  </si>
  <si>
    <t>Net Cumulative Demand</t>
  </si>
  <si>
    <t>Production/Inventory Planning</t>
  </si>
  <si>
    <t>Costs</t>
  </si>
  <si>
    <t>Total</t>
  </si>
  <si>
    <t>Per Unit</t>
  </si>
  <si>
    <t>Backorders</t>
  </si>
  <si>
    <t>Hiring</t>
  </si>
  <si>
    <t>Layoff</t>
  </si>
  <si>
    <t>Units</t>
  </si>
  <si>
    <t>Cost</t>
  </si>
  <si>
    <t>Total Costs</t>
  </si>
  <si>
    <t>Regular Time Labor Cost</t>
  </si>
  <si>
    <t>Inventory Holding Cost</t>
  </si>
  <si>
    <t>Beginning Workforce</t>
  </si>
  <si>
    <t>Workforce Available</t>
  </si>
  <si>
    <t>Regular Time Capacity (units)</t>
  </si>
  <si>
    <t>Overtime/Subcontracting (units)</t>
  </si>
  <si>
    <t>Total Production Capacity (units)</t>
  </si>
  <si>
    <t>Aggregate Production Planning</t>
  </si>
  <si>
    <t>Overtime/Subcontracting</t>
  </si>
  <si>
    <t>Production -demand</t>
  </si>
  <si>
    <t>demand -production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</si>
</sst>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4"/>
      <name val="Arial"/>
      <family val="0"/>
    </font>
    <font>
      <sz val="13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'Template (with formulas)'!$B$14:$H$14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'Template (with formulas)'!$B$18:$H$18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6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'Level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'Level Plan'!$B$18:$H$18</c:f>
              <c:numCache>
                <c:ptCount val="7"/>
                <c:pt idx="0">
                  <c:v>4000</c:v>
                </c:pt>
                <c:pt idx="1">
                  <c:v>8000</c:v>
                </c:pt>
                <c:pt idx="2">
                  <c:v>12000</c:v>
                </c:pt>
                <c:pt idx="3">
                  <c:v>16000</c:v>
                </c:pt>
                <c:pt idx="4">
                  <c:v>20000</c:v>
                </c:pt>
                <c:pt idx="5">
                  <c:v>24000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9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'Chase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'Chase Plan'!$B$18:$H$18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425"/>
          <c:h val="0.95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'Optimal Plan'!$B$14:$H$14</c:f>
              <c:numCache>
                <c:ptCount val="7"/>
                <c:pt idx="0">
                  <c:v>500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'Optimal Plan'!$B$18:$H$18</c:f>
              <c:numCache>
                <c:ptCount val="7"/>
                <c:pt idx="0">
                  <c:v>3250</c:v>
                </c:pt>
                <c:pt idx="1">
                  <c:v>6500</c:v>
                </c:pt>
                <c:pt idx="2">
                  <c:v>8500</c:v>
                </c:pt>
                <c:pt idx="3">
                  <c:v>10000</c:v>
                </c:pt>
                <c:pt idx="4">
                  <c:v>14000</c:v>
                </c:pt>
                <c:pt idx="5">
                  <c:v>19500</c:v>
                </c:pt>
                <c:pt idx="6">
                  <c:v>28000</c:v>
                </c:pt>
              </c:numCache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752475</xdr:colOff>
      <xdr:row>4</xdr:row>
      <xdr:rowOff>180975</xdr:rowOff>
    </xdr:from>
    <xdr:to>
      <xdr:col>17</xdr:col>
      <xdr:colOff>238125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772650" y="1123950"/>
        <a:ext cx="68008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3">
      <selection activeCell="N23" sqref="N23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/>
      <c r="H3" s="15"/>
      <c r="I3" s="10"/>
    </row>
    <row r="4" spans="4:9" ht="18.75" thickBot="1">
      <c r="D4" s="5" t="s">
        <v>31</v>
      </c>
      <c r="E4" s="20"/>
      <c r="F4" s="20"/>
      <c r="G4" s="23"/>
      <c r="H4" s="15"/>
      <c r="I4" s="10"/>
    </row>
    <row r="5" spans="1:9" ht="18.75" thickTop="1">
      <c r="A5" s="5" t="s">
        <v>0</v>
      </c>
      <c r="B5" s="6"/>
      <c r="D5" s="5" t="s">
        <v>24</v>
      </c>
      <c r="E5" s="20"/>
      <c r="F5" s="20"/>
      <c r="G5" s="23"/>
      <c r="H5" s="15"/>
      <c r="I5" s="10"/>
    </row>
    <row r="6" spans="1:9" ht="18">
      <c r="A6" s="5" t="s">
        <v>25</v>
      </c>
      <c r="B6" s="7"/>
      <c r="D6" s="5" t="s">
        <v>17</v>
      </c>
      <c r="E6" s="20"/>
      <c r="F6" s="20"/>
      <c r="G6" s="23"/>
      <c r="H6" s="15"/>
      <c r="I6" s="10"/>
    </row>
    <row r="7" spans="1:9" ht="18.75" thickBot="1">
      <c r="A7" s="5" t="s">
        <v>1</v>
      </c>
      <c r="B7" s="8"/>
      <c r="D7" s="5" t="s">
        <v>18</v>
      </c>
      <c r="E7" s="20"/>
      <c r="F7" s="20"/>
      <c r="G7" s="23"/>
      <c r="H7" s="15"/>
      <c r="I7" s="10"/>
    </row>
    <row r="8" spans="4:9" ht="19.5" thickBot="1" thickTop="1">
      <c r="D8" s="5" t="s">
        <v>19</v>
      </c>
      <c r="E8" s="20"/>
      <c r="F8" s="20"/>
      <c r="G8" s="24"/>
      <c r="H8" s="15"/>
      <c r="I8" s="10"/>
    </row>
    <row r="9" spans="7:9" ht="18.75" thickTop="1">
      <c r="G9" s="21" t="s">
        <v>22</v>
      </c>
      <c r="H9" s="20"/>
      <c r="I9" s="10"/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/>
      <c r="C12" s="17"/>
      <c r="D12" s="17"/>
      <c r="E12" s="17"/>
      <c r="F12" s="17"/>
      <c r="G12" s="17"/>
      <c r="H12" s="17"/>
      <c r="I12" s="18"/>
    </row>
    <row r="13" spans="1:9" ht="18.75" thickTop="1">
      <c r="A13" s="4" t="s">
        <v>7</v>
      </c>
      <c r="B13" s="11"/>
      <c r="C13" s="11"/>
      <c r="D13" s="11"/>
      <c r="E13" s="11"/>
      <c r="F13" s="11"/>
      <c r="G13" s="11"/>
      <c r="H13" s="11"/>
      <c r="I13" s="11"/>
    </row>
    <row r="14" spans="1:9" ht="18">
      <c r="A14" s="4" t="s">
        <v>12</v>
      </c>
      <c r="B14" s="4"/>
      <c r="C14" s="4"/>
      <c r="D14" s="4"/>
      <c r="E14" s="4"/>
      <c r="F14" s="4"/>
      <c r="G14" s="4"/>
      <c r="H14" s="4"/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/>
      <c r="C17" s="13"/>
      <c r="D17" s="13"/>
      <c r="E17" s="13"/>
      <c r="F17" s="13"/>
      <c r="G17" s="13"/>
      <c r="H17" s="13"/>
      <c r="I17" s="14"/>
    </row>
    <row r="18" spans="1:9" ht="18.75" thickTop="1">
      <c r="A18" s="4" t="s">
        <v>8</v>
      </c>
      <c r="B18" s="11"/>
      <c r="C18" s="11"/>
      <c r="D18" s="11"/>
      <c r="E18" s="11"/>
      <c r="F18" s="11"/>
      <c r="G18" s="11"/>
      <c r="H18" s="11"/>
      <c r="I18" s="11"/>
    </row>
    <row r="19" spans="1:9" ht="18">
      <c r="A19" s="4" t="s">
        <v>5</v>
      </c>
      <c r="B19" s="4"/>
      <c r="C19" s="4"/>
      <c r="D19" s="4"/>
      <c r="E19" s="4"/>
      <c r="F19" s="4"/>
      <c r="G19" s="4"/>
      <c r="H19" s="4"/>
      <c r="I19" s="4"/>
    </row>
    <row r="20" spans="1:9" ht="18">
      <c r="A20" s="4" t="s">
        <v>6</v>
      </c>
      <c r="B20" s="4"/>
      <c r="C20" s="4"/>
      <c r="D20" s="4"/>
      <c r="E20" s="4"/>
      <c r="F20" s="4"/>
      <c r="G20" s="4"/>
      <c r="H20" s="4"/>
      <c r="I20" s="4"/>
    </row>
    <row r="22" ht="18.75" thickBot="1">
      <c r="A22" t="s">
        <v>9</v>
      </c>
    </row>
    <row r="23" spans="1:9" ht="18.75" thickTop="1">
      <c r="A23" s="5" t="s">
        <v>10</v>
      </c>
      <c r="B23" s="25"/>
      <c r="C23" s="26"/>
      <c r="D23" s="26"/>
      <c r="E23" s="26"/>
      <c r="F23" s="26"/>
      <c r="G23" s="26"/>
      <c r="H23" s="26"/>
      <c r="I23" s="27"/>
    </row>
    <row r="24" spans="1:9" ht="18.75" thickBot="1">
      <c r="A24" s="5" t="s">
        <v>11</v>
      </c>
      <c r="B24" s="28"/>
      <c r="C24" s="29"/>
      <c r="D24" s="29"/>
      <c r="E24" s="29"/>
      <c r="F24" s="29"/>
      <c r="G24" s="29"/>
      <c r="H24" s="29"/>
      <c r="I24" s="30"/>
    </row>
    <row r="25" spans="1:9" ht="18.75" thickTop="1">
      <c r="A25" s="4" t="s">
        <v>26</v>
      </c>
      <c r="B25" s="11"/>
      <c r="C25" s="11"/>
      <c r="D25" s="11"/>
      <c r="E25" s="11"/>
      <c r="F25" s="11"/>
      <c r="G25" s="11"/>
      <c r="H25" s="11"/>
      <c r="I25" s="11"/>
    </row>
    <row r="26" spans="1:9" ht="18.75" thickBot="1">
      <c r="A26" s="4" t="s">
        <v>27</v>
      </c>
      <c r="B26" s="19"/>
      <c r="C26" s="19"/>
      <c r="D26" s="19"/>
      <c r="E26" s="19"/>
      <c r="F26" s="19"/>
      <c r="G26" s="19"/>
      <c r="H26" s="19"/>
      <c r="I26" s="19"/>
    </row>
    <row r="27" spans="1:9" ht="19.5" thickBot="1" thickTop="1">
      <c r="A27" s="5" t="s">
        <v>28</v>
      </c>
      <c r="B27" s="12"/>
      <c r="C27" s="13"/>
      <c r="D27" s="13"/>
      <c r="E27" s="13"/>
      <c r="F27" s="13"/>
      <c r="G27" s="13"/>
      <c r="H27" s="13"/>
      <c r="I27" s="14"/>
    </row>
    <row r="28" spans="1:9" ht="18.75" thickTop="1">
      <c r="A28" s="4" t="s">
        <v>29</v>
      </c>
      <c r="B28" s="11"/>
      <c r="C28" s="11"/>
      <c r="D28" s="11"/>
      <c r="E28" s="11"/>
      <c r="F28" s="11"/>
      <c r="G28" s="11"/>
      <c r="H28" s="11"/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3" sqref="A3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/>
      <c r="H3" s="15">
        <f>SUM(B26:I26)</f>
        <v>0</v>
      </c>
      <c r="I3" s="10">
        <f aca="true" t="shared" si="0" ref="I3:I8">G3*H3</f>
        <v>0</v>
      </c>
    </row>
    <row r="4" spans="4:9" ht="18.75" thickBot="1">
      <c r="D4" s="5" t="s">
        <v>31</v>
      </c>
      <c r="E4" s="20"/>
      <c r="F4" s="20"/>
      <c r="G4" s="23"/>
      <c r="H4" s="15">
        <f>SUM(B27:I27)</f>
        <v>0</v>
      </c>
      <c r="I4" s="10">
        <f t="shared" si="0"/>
        <v>0</v>
      </c>
    </row>
    <row r="5" spans="1:9" ht="18.75" thickTop="1">
      <c r="A5" s="5" t="s">
        <v>0</v>
      </c>
      <c r="B5" s="6"/>
      <c r="D5" s="5" t="s">
        <v>24</v>
      </c>
      <c r="E5" s="20"/>
      <c r="F5" s="20"/>
      <c r="G5" s="23"/>
      <c r="H5" s="15">
        <f>SUM(B19:I19)</f>
        <v>0</v>
      </c>
      <c r="I5" s="10">
        <f t="shared" si="0"/>
        <v>0</v>
      </c>
    </row>
    <row r="6" spans="1:9" ht="18">
      <c r="A6" s="5" t="s">
        <v>25</v>
      </c>
      <c r="B6" s="7"/>
      <c r="D6" s="5" t="s">
        <v>17</v>
      </c>
      <c r="E6" s="20"/>
      <c r="F6" s="20"/>
      <c r="G6" s="23"/>
      <c r="H6" s="15">
        <f>SUM(B20:I20)</f>
        <v>0</v>
      </c>
      <c r="I6" s="10">
        <f t="shared" si="0"/>
        <v>0</v>
      </c>
    </row>
    <row r="7" spans="1:9" ht="18.75" thickBot="1">
      <c r="A7" s="5" t="s">
        <v>1</v>
      </c>
      <c r="B7" s="8"/>
      <c r="D7" s="5" t="s">
        <v>18</v>
      </c>
      <c r="E7" s="20"/>
      <c r="F7" s="20"/>
      <c r="G7" s="23"/>
      <c r="H7" s="15">
        <f>SUM(B23:I23)</f>
        <v>0</v>
      </c>
      <c r="I7" s="10">
        <f t="shared" si="0"/>
        <v>0</v>
      </c>
    </row>
    <row r="8" spans="4:9" ht="19.5" thickBot="1" thickTop="1">
      <c r="D8" s="5" t="s">
        <v>19</v>
      </c>
      <c r="E8" s="20"/>
      <c r="F8" s="20"/>
      <c r="G8" s="24"/>
      <c r="H8" s="15">
        <f>SUM(B24:I24)</f>
        <v>0</v>
      </c>
      <c r="I8" s="10">
        <f t="shared" si="0"/>
        <v>0</v>
      </c>
    </row>
    <row r="9" spans="7:9" ht="18.75" thickTop="1">
      <c r="G9" s="21" t="s">
        <v>22</v>
      </c>
      <c r="H9" s="20"/>
      <c r="I9" s="10">
        <f>SUM(I3:I8)</f>
        <v>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/>
      <c r="C12" s="17"/>
      <c r="D12" s="17"/>
      <c r="E12" s="17"/>
      <c r="F12" s="17"/>
      <c r="G12" s="17"/>
      <c r="H12" s="17"/>
      <c r="I12" s="18"/>
    </row>
    <row r="13" spans="1:9" ht="18.75" thickTop="1">
      <c r="A13" s="4" t="s">
        <v>7</v>
      </c>
      <c r="B13" s="11">
        <f>B12</f>
        <v>0</v>
      </c>
      <c r="C13" s="11">
        <f aca="true" t="shared" si="1" ref="C13:I13">B13+C12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</row>
    <row r="14" spans="1:9" ht="18">
      <c r="A14" s="4" t="s">
        <v>12</v>
      </c>
      <c r="B14" s="4">
        <f aca="true" t="shared" si="2" ref="B14:I14">B13-BeginningInventory</f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  <c r="I14" s="4">
        <f t="shared" si="2"/>
        <v>0</v>
      </c>
    </row>
    <row r="16" ht="18.75" thickBot="1">
      <c r="A16" t="s">
        <v>13</v>
      </c>
    </row>
    <row r="17" spans="1:9" ht="19.5" thickBot="1" thickTop="1">
      <c r="A17" s="5" t="s">
        <v>4</v>
      </c>
      <c r="B17" s="12"/>
      <c r="C17" s="13"/>
      <c r="D17" s="13"/>
      <c r="E17" s="13"/>
      <c r="F17" s="13"/>
      <c r="G17" s="13"/>
      <c r="H17" s="13"/>
      <c r="I17" s="13"/>
    </row>
    <row r="18" spans="1:9" ht="18.75" thickTop="1">
      <c r="A18" s="4" t="s">
        <v>8</v>
      </c>
      <c r="B18" s="11">
        <f>B17</f>
        <v>0</v>
      </c>
      <c r="C18" s="11">
        <f aca="true" t="shared" si="3" ref="C18:I18">B18+C17</f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</row>
    <row r="19" spans="1:9" ht="18">
      <c r="A19" s="4" t="s">
        <v>5</v>
      </c>
      <c r="B19" s="4">
        <f aca="true" t="shared" si="4" ref="B19:I19">MAX(0,B18-B14)</f>
        <v>0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8">
      <c r="A20" s="4" t="s">
        <v>6</v>
      </c>
      <c r="B20" s="4">
        <f aca="true" t="shared" si="5" ref="B20:H20">MAX(0,B14-B18)</f>
        <v>0</v>
      </c>
      <c r="C20" s="4">
        <f t="shared" si="5"/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>
        <f>MAX(0,I14-I18)</f>
        <v>0</v>
      </c>
    </row>
    <row r="22" ht="18.75" thickBot="1">
      <c r="A22" t="s">
        <v>9</v>
      </c>
    </row>
    <row r="23" spans="1:9" ht="18.75" thickTop="1">
      <c r="A23" s="5" t="s">
        <v>10</v>
      </c>
      <c r="B23" s="25"/>
      <c r="C23" s="26"/>
      <c r="D23" s="26"/>
      <c r="E23" s="26"/>
      <c r="F23" s="26"/>
      <c r="G23" s="26"/>
      <c r="H23" s="26"/>
      <c r="I23" s="26"/>
    </row>
    <row r="24" spans="1:9" ht="18.75" thickBot="1">
      <c r="A24" s="5" t="s">
        <v>11</v>
      </c>
      <c r="B24" s="28"/>
      <c r="C24" s="29"/>
      <c r="D24" s="29"/>
      <c r="E24" s="29"/>
      <c r="F24" s="29"/>
      <c r="G24" s="29"/>
      <c r="H24" s="29"/>
      <c r="I24" s="29"/>
    </row>
    <row r="25" spans="1:9" ht="18.75" thickTop="1">
      <c r="A25" s="4" t="s">
        <v>26</v>
      </c>
      <c r="B25" s="11">
        <f>B6+B23-B24</f>
        <v>0</v>
      </c>
      <c r="C25" s="11">
        <f aca="true" t="shared" si="6" ref="C25:I25">B25+C23-C24</f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  <c r="I25" s="11">
        <f t="shared" si="6"/>
        <v>0</v>
      </c>
    </row>
    <row r="26" spans="1:9" ht="18.75" thickBot="1">
      <c r="A26" s="4" t="s">
        <v>27</v>
      </c>
      <c r="B26" s="19">
        <f aca="true" t="shared" si="7" ref="B26:I26">LaborStandard*B25</f>
        <v>0</v>
      </c>
      <c r="C26" s="19">
        <f t="shared" si="7"/>
        <v>0</v>
      </c>
      <c r="D26" s="19">
        <f t="shared" si="7"/>
        <v>0</v>
      </c>
      <c r="E26" s="19">
        <f t="shared" si="7"/>
        <v>0</v>
      </c>
      <c r="F26" s="19">
        <f t="shared" si="7"/>
        <v>0</v>
      </c>
      <c r="G26" s="19">
        <f t="shared" si="7"/>
        <v>0</v>
      </c>
      <c r="H26" s="19">
        <f t="shared" si="7"/>
        <v>0</v>
      </c>
      <c r="I26" s="19">
        <f t="shared" si="7"/>
        <v>0</v>
      </c>
    </row>
    <row r="27" spans="1:9" ht="19.5" thickBot="1" thickTop="1">
      <c r="A27" s="5" t="s">
        <v>28</v>
      </c>
      <c r="B27" s="12"/>
      <c r="C27" s="13"/>
      <c r="D27" s="13"/>
      <c r="E27" s="13"/>
      <c r="F27" s="13"/>
      <c r="G27" s="13"/>
      <c r="H27" s="13"/>
      <c r="I27" s="13"/>
    </row>
    <row r="28" spans="1:9" ht="18.75" thickTop="1">
      <c r="A28" s="4" t="s">
        <v>29</v>
      </c>
      <c r="B28" s="11">
        <f aca="true" t="shared" si="8" ref="B28:I28">B26+B27</f>
        <v>0</v>
      </c>
      <c r="C28" s="11">
        <f t="shared" si="8"/>
        <v>0</v>
      </c>
      <c r="D28" s="11">
        <f t="shared" si="8"/>
        <v>0</v>
      </c>
      <c r="E28" s="11">
        <f t="shared" si="8"/>
        <v>0</v>
      </c>
      <c r="F28" s="11">
        <f t="shared" si="8"/>
        <v>0</v>
      </c>
      <c r="G28" s="11">
        <f t="shared" si="8"/>
        <v>0</v>
      </c>
      <c r="H28" s="11">
        <f t="shared" si="8"/>
        <v>0</v>
      </c>
      <c r="I28" s="11">
        <f t="shared" si="8"/>
        <v>0</v>
      </c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L38" sqref="L38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25000</v>
      </c>
      <c r="I5" s="10">
        <f t="shared" si="0"/>
        <v>125000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0</v>
      </c>
      <c r="I7" s="10">
        <f t="shared" si="0"/>
        <v>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2</v>
      </c>
      <c r="I8" s="10">
        <f t="shared" si="0"/>
        <v>1500</v>
      </c>
    </row>
    <row r="9" spans="7:9" ht="18.75" thickTop="1">
      <c r="G9" s="21" t="s">
        <v>22</v>
      </c>
      <c r="H9" s="20"/>
      <c r="I9" s="10">
        <f>SUM(I3:I8)</f>
        <v>395300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>B13-BeginningInventory</f>
        <v>500</v>
      </c>
      <c r="C14" s="4">
        <f aca="true" t="shared" si="2" ref="C14:H14">C13-BeginningInventory</f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4000</v>
      </c>
      <c r="C17" s="13">
        <v>4000</v>
      </c>
      <c r="D17" s="13">
        <v>4000</v>
      </c>
      <c r="E17" s="13">
        <v>4000</v>
      </c>
      <c r="F17" s="13">
        <v>4000</v>
      </c>
      <c r="G17" s="13">
        <v>4000</v>
      </c>
      <c r="H17" s="13">
        <v>4000</v>
      </c>
      <c r="I17" s="14"/>
    </row>
    <row r="18" spans="1:9" ht="18.75" thickTop="1">
      <c r="A18" s="4" t="s">
        <v>8</v>
      </c>
      <c r="B18" s="11">
        <f>B17</f>
        <v>4000</v>
      </c>
      <c r="C18" s="11">
        <f aca="true" t="shared" si="3" ref="C18:H18">B18+C17</f>
        <v>8000</v>
      </c>
      <c r="D18" s="11">
        <f t="shared" si="3"/>
        <v>12000</v>
      </c>
      <c r="E18" s="11">
        <f t="shared" si="3"/>
        <v>16000</v>
      </c>
      <c r="F18" s="11">
        <f t="shared" si="3"/>
        <v>20000</v>
      </c>
      <c r="G18" s="11">
        <f t="shared" si="3"/>
        <v>24000</v>
      </c>
      <c r="H18" s="11">
        <f t="shared" si="3"/>
        <v>28000</v>
      </c>
      <c r="I18" s="11"/>
    </row>
    <row r="19" spans="1:9" ht="18">
      <c r="A19" s="4" t="s">
        <v>5</v>
      </c>
      <c r="B19" s="4">
        <f>MAX(0,B18-B14)</f>
        <v>3500</v>
      </c>
      <c r="C19" s="4">
        <f aca="true" t="shared" si="4" ref="C19:H19">MAX(0,C18-C14)</f>
        <v>1500</v>
      </c>
      <c r="D19" s="4">
        <f t="shared" si="4"/>
        <v>3500</v>
      </c>
      <c r="E19" s="4">
        <f t="shared" si="4"/>
        <v>6000</v>
      </c>
      <c r="F19" s="4">
        <f t="shared" si="4"/>
        <v>6000</v>
      </c>
      <c r="G19" s="4">
        <f t="shared" si="4"/>
        <v>4500</v>
      </c>
      <c r="H19" s="4">
        <f t="shared" si="4"/>
        <v>0</v>
      </c>
      <c r="I19" s="4"/>
    </row>
    <row r="20" spans="1:9" ht="18">
      <c r="A20" s="4" t="s">
        <v>6</v>
      </c>
      <c r="B20" s="4">
        <f>MAX(0,B14-B18)</f>
        <v>0</v>
      </c>
      <c r="C20" s="4">
        <f aca="true" t="shared" si="5" ref="C20:H20">MAX(0,C14-C18)</f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/>
    </row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/>
    </row>
    <row r="24" spans="1:9" ht="18.75" thickBot="1">
      <c r="A24" s="5" t="s">
        <v>11</v>
      </c>
      <c r="B24" s="28">
        <v>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16</v>
      </c>
      <c r="C25" s="11">
        <f aca="true" t="shared" si="6" ref="C25:H25">B25+C23-C24</f>
        <v>16</v>
      </c>
      <c r="D25" s="11">
        <f t="shared" si="6"/>
        <v>16</v>
      </c>
      <c r="E25" s="11">
        <f t="shared" si="6"/>
        <v>16</v>
      </c>
      <c r="F25" s="11">
        <f t="shared" si="6"/>
        <v>16</v>
      </c>
      <c r="G25" s="11">
        <f t="shared" si="6"/>
        <v>16</v>
      </c>
      <c r="H25" s="11">
        <f t="shared" si="6"/>
        <v>16</v>
      </c>
      <c r="I25" s="11"/>
    </row>
    <row r="26" spans="1:9" ht="18.75" thickBot="1">
      <c r="A26" s="4" t="s">
        <v>27</v>
      </c>
      <c r="B26" s="19">
        <f aca="true" t="shared" si="7" ref="B26:H26">LaborStandard*B25</f>
        <v>4000</v>
      </c>
      <c r="C26" s="19">
        <f t="shared" si="7"/>
        <v>4000</v>
      </c>
      <c r="D26" s="19">
        <f t="shared" si="7"/>
        <v>4000</v>
      </c>
      <c r="E26" s="19">
        <f t="shared" si="7"/>
        <v>4000</v>
      </c>
      <c r="F26" s="19">
        <f t="shared" si="7"/>
        <v>4000</v>
      </c>
      <c r="G26" s="19">
        <f t="shared" si="7"/>
        <v>4000</v>
      </c>
      <c r="H26" s="19">
        <f t="shared" si="7"/>
        <v>4000</v>
      </c>
      <c r="I26" s="19"/>
    </row>
    <row r="27" spans="1:9" ht="19.5" thickBot="1" thickTop="1">
      <c r="A27" s="5" t="s">
        <v>28</v>
      </c>
      <c r="B27" s="12">
        <f aca="true" t="shared" si="8" ref="B27:H27">MAX(0,B17-B26)</f>
        <v>0</v>
      </c>
      <c r="C27" s="13">
        <f t="shared" si="8"/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4"/>
    </row>
    <row r="28" spans="1:9" ht="18.75" thickTop="1">
      <c r="A28" s="4" t="s">
        <v>29</v>
      </c>
      <c r="B28" s="11">
        <f>B26+B27</f>
        <v>4000</v>
      </c>
      <c r="C28" s="11">
        <f aca="true" t="shared" si="9" ref="C28:H28">C26+C27</f>
        <v>4000</v>
      </c>
      <c r="D28" s="11">
        <f t="shared" si="9"/>
        <v>4000</v>
      </c>
      <c r="E28" s="11">
        <f t="shared" si="9"/>
        <v>4000</v>
      </c>
      <c r="F28" s="11">
        <f t="shared" si="9"/>
        <v>4000</v>
      </c>
      <c r="G28" s="11">
        <f t="shared" si="9"/>
        <v>4000</v>
      </c>
      <c r="H28" s="11">
        <f t="shared" si="9"/>
        <v>4000</v>
      </c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12" sqref="H12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0</v>
      </c>
      <c r="I5" s="10">
        <f t="shared" si="0"/>
        <v>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50</v>
      </c>
      <c r="I7" s="10">
        <f t="shared" si="0"/>
        <v>25000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34</v>
      </c>
      <c r="I8" s="10">
        <f t="shared" si="0"/>
        <v>25500</v>
      </c>
    </row>
    <row r="9" spans="7:9" ht="18.75" thickTop="1">
      <c r="G9" s="21" t="s">
        <v>22</v>
      </c>
      <c r="H9" s="20"/>
      <c r="I9" s="10">
        <f>SUM(I3:I8)</f>
        <v>319300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 aca="true" t="shared" si="2" ref="B14:H14">B13-BeginningInventory</f>
        <v>500</v>
      </c>
      <c r="C14" s="4">
        <f t="shared" si="2"/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500</v>
      </c>
      <c r="C17" s="17">
        <v>6000</v>
      </c>
      <c r="D17" s="17">
        <v>2000</v>
      </c>
      <c r="E17" s="17">
        <v>1500</v>
      </c>
      <c r="F17" s="17">
        <v>4000</v>
      </c>
      <c r="G17" s="17">
        <v>5500</v>
      </c>
      <c r="H17" s="17">
        <v>8500</v>
      </c>
      <c r="I17" s="14"/>
    </row>
    <row r="18" spans="1:9" ht="18.75" thickTop="1">
      <c r="A18" s="4" t="s">
        <v>8</v>
      </c>
      <c r="B18" s="11">
        <f>B17</f>
        <v>500</v>
      </c>
      <c r="C18" s="11">
        <f aca="true" t="shared" si="3" ref="C18:H18">B18+C17</f>
        <v>6500</v>
      </c>
      <c r="D18" s="11">
        <f t="shared" si="3"/>
        <v>8500</v>
      </c>
      <c r="E18" s="11">
        <f t="shared" si="3"/>
        <v>10000</v>
      </c>
      <c r="F18" s="11">
        <f t="shared" si="3"/>
        <v>14000</v>
      </c>
      <c r="G18" s="11">
        <f t="shared" si="3"/>
        <v>19500</v>
      </c>
      <c r="H18" s="11">
        <f t="shared" si="3"/>
        <v>28000</v>
      </c>
      <c r="I18" s="11"/>
    </row>
    <row r="19" spans="1:9" ht="18">
      <c r="A19" s="4" t="s">
        <v>5</v>
      </c>
      <c r="B19" s="4">
        <f aca="true" t="shared" si="4" ref="B19:H19">MAX(0,B18-B14)</f>
        <v>0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/>
    </row>
    <row r="20" spans="1:9" ht="18">
      <c r="A20" s="4" t="s">
        <v>6</v>
      </c>
      <c r="B20" s="4">
        <f aca="true" t="shared" si="5" ref="B20:H20">MAX(0,B14-B18)</f>
        <v>0</v>
      </c>
      <c r="C20" s="4">
        <f t="shared" si="5"/>
        <v>0</v>
      </c>
      <c r="D20" s="4">
        <f t="shared" si="5"/>
        <v>0</v>
      </c>
      <c r="E20" s="4">
        <f t="shared" si="5"/>
        <v>0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/>
    </row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22</v>
      </c>
      <c r="D23" s="26">
        <v>0</v>
      </c>
      <c r="E23" s="26">
        <v>0</v>
      </c>
      <c r="F23" s="26">
        <v>10</v>
      </c>
      <c r="G23" s="26">
        <v>6</v>
      </c>
      <c r="H23" s="26">
        <v>12</v>
      </c>
      <c r="I23" s="27"/>
    </row>
    <row r="24" spans="1:9" ht="18.75" thickBot="1">
      <c r="A24" s="5" t="s">
        <v>11</v>
      </c>
      <c r="B24" s="28">
        <v>16</v>
      </c>
      <c r="C24" s="29">
        <v>0</v>
      </c>
      <c r="D24" s="29">
        <v>16</v>
      </c>
      <c r="E24" s="29">
        <v>2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2</v>
      </c>
      <c r="C25" s="11">
        <f aca="true" t="shared" si="6" ref="C25:H25">B25+C23-C24</f>
        <v>24</v>
      </c>
      <c r="D25" s="11">
        <f t="shared" si="6"/>
        <v>8</v>
      </c>
      <c r="E25" s="11">
        <f t="shared" si="6"/>
        <v>6</v>
      </c>
      <c r="F25" s="11">
        <f t="shared" si="6"/>
        <v>16</v>
      </c>
      <c r="G25" s="11">
        <f t="shared" si="6"/>
        <v>22</v>
      </c>
      <c r="H25" s="11">
        <f t="shared" si="6"/>
        <v>34</v>
      </c>
      <c r="I25" s="11"/>
    </row>
    <row r="26" spans="1:9" ht="18.75" thickBot="1">
      <c r="A26" s="4" t="s">
        <v>27</v>
      </c>
      <c r="B26" s="19">
        <f aca="true" t="shared" si="7" ref="B26:H26">LaborStandard*B25</f>
        <v>500</v>
      </c>
      <c r="C26" s="19">
        <f t="shared" si="7"/>
        <v>6000</v>
      </c>
      <c r="D26" s="19">
        <f t="shared" si="7"/>
        <v>2000</v>
      </c>
      <c r="E26" s="19">
        <f t="shared" si="7"/>
        <v>1500</v>
      </c>
      <c r="F26" s="19">
        <f t="shared" si="7"/>
        <v>4000</v>
      </c>
      <c r="G26" s="19">
        <f t="shared" si="7"/>
        <v>5500</v>
      </c>
      <c r="H26" s="19">
        <f t="shared" si="7"/>
        <v>8500</v>
      </c>
      <c r="I26" s="19"/>
    </row>
    <row r="27" spans="1:9" ht="19.5" thickBot="1" thickTop="1">
      <c r="A27" s="5" t="s">
        <v>28</v>
      </c>
      <c r="B27" s="12">
        <f aca="true" t="shared" si="8" ref="B27:H27">MAX(0,B17-B26)</f>
        <v>0</v>
      </c>
      <c r="C27" s="13">
        <f t="shared" si="8"/>
        <v>0</v>
      </c>
      <c r="D27" s="13">
        <f t="shared" si="8"/>
        <v>0</v>
      </c>
      <c r="E27" s="13">
        <f t="shared" si="8"/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4"/>
    </row>
    <row r="28" spans="1:9" ht="18.75" thickTop="1">
      <c r="A28" s="4" t="s">
        <v>29</v>
      </c>
      <c r="B28" s="11">
        <f aca="true" t="shared" si="9" ref="B28:H28">B26+B27</f>
        <v>500</v>
      </c>
      <c r="C28" s="11">
        <f t="shared" si="9"/>
        <v>6000</v>
      </c>
      <c r="D28" s="11">
        <f t="shared" si="9"/>
        <v>2000</v>
      </c>
      <c r="E28" s="11">
        <f t="shared" si="9"/>
        <v>1500</v>
      </c>
      <c r="F28" s="11">
        <f t="shared" si="9"/>
        <v>4000</v>
      </c>
      <c r="G28" s="11">
        <f t="shared" si="9"/>
        <v>5500</v>
      </c>
      <c r="H28" s="11">
        <f t="shared" si="9"/>
        <v>8500</v>
      </c>
      <c r="I28" s="11"/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M29" sqref="M29"/>
    </sheetView>
  </sheetViews>
  <sheetFormatPr defaultColWidth="8.72265625" defaultRowHeight="18"/>
  <cols>
    <col min="1" max="1" width="27.2734375" style="0" customWidth="1"/>
    <col min="2" max="8" width="7.18359375" style="0" customWidth="1"/>
    <col min="9" max="9" width="8.54296875" style="0" customWidth="1"/>
  </cols>
  <sheetData>
    <row r="1" spans="1:9" ht="18">
      <c r="A1" t="s">
        <v>30</v>
      </c>
      <c r="D1" s="2"/>
      <c r="G1" s="2" t="s">
        <v>21</v>
      </c>
      <c r="H1" s="2" t="s">
        <v>15</v>
      </c>
      <c r="I1" s="2" t="s">
        <v>15</v>
      </c>
    </row>
    <row r="2" spans="4:9" ht="18.75" thickBot="1">
      <c r="D2" s="2" t="s">
        <v>14</v>
      </c>
      <c r="G2" s="2" t="s">
        <v>16</v>
      </c>
      <c r="H2" s="2" t="s">
        <v>20</v>
      </c>
      <c r="I2" s="2" t="s">
        <v>21</v>
      </c>
    </row>
    <row r="3" spans="4:9" ht="18.75" thickTop="1">
      <c r="D3" s="5" t="s">
        <v>23</v>
      </c>
      <c r="E3" s="20"/>
      <c r="F3" s="20"/>
      <c r="G3" s="22">
        <v>9.6</v>
      </c>
      <c r="H3" s="15">
        <f>SUM(B26:H26)</f>
        <v>28000</v>
      </c>
      <c r="I3" s="10">
        <f aca="true" t="shared" si="0" ref="I3:I8">G3*H3</f>
        <v>268800</v>
      </c>
    </row>
    <row r="4" spans="4:9" ht="18.75" thickBot="1">
      <c r="D4" s="5" t="s">
        <v>31</v>
      </c>
      <c r="E4" s="20"/>
      <c r="F4" s="20"/>
      <c r="G4" s="23">
        <v>14.4</v>
      </c>
      <c r="H4" s="15">
        <f>SUM(B27:H27)</f>
        <v>0</v>
      </c>
      <c r="I4" s="10">
        <f t="shared" si="0"/>
        <v>0</v>
      </c>
    </row>
    <row r="5" spans="1:9" ht="18.75" thickTop="1">
      <c r="A5" s="5" t="s">
        <v>0</v>
      </c>
      <c r="B5" s="6">
        <v>2500</v>
      </c>
      <c r="D5" s="5" t="s">
        <v>24</v>
      </c>
      <c r="E5" s="20"/>
      <c r="F5" s="20"/>
      <c r="G5" s="23">
        <v>5</v>
      </c>
      <c r="H5" s="15">
        <f>SUM(B19:H19)</f>
        <v>2750</v>
      </c>
      <c r="I5" s="10">
        <f t="shared" si="0"/>
        <v>13750</v>
      </c>
    </row>
    <row r="6" spans="1:9" ht="18">
      <c r="A6" s="5" t="s">
        <v>25</v>
      </c>
      <c r="B6" s="7">
        <v>18</v>
      </c>
      <c r="D6" s="5" t="s">
        <v>17</v>
      </c>
      <c r="E6" s="20"/>
      <c r="F6" s="20"/>
      <c r="G6" s="23">
        <v>7.5</v>
      </c>
      <c r="H6" s="15">
        <f>SUM(B20:H20)</f>
        <v>0</v>
      </c>
      <c r="I6" s="10">
        <f t="shared" si="0"/>
        <v>0</v>
      </c>
    </row>
    <row r="7" spans="1:9" ht="18.75" thickBot="1">
      <c r="A7" s="5" t="s">
        <v>1</v>
      </c>
      <c r="B7" s="8">
        <v>250</v>
      </c>
      <c r="D7" s="5" t="s">
        <v>18</v>
      </c>
      <c r="E7" s="20"/>
      <c r="F7" s="20"/>
      <c r="G7" s="23">
        <v>500</v>
      </c>
      <c r="H7" s="15">
        <f>SUM(B23:H23)</f>
        <v>28</v>
      </c>
      <c r="I7" s="10">
        <f t="shared" si="0"/>
        <v>14000</v>
      </c>
    </row>
    <row r="8" spans="4:9" ht="19.5" thickBot="1" thickTop="1">
      <c r="D8" s="5" t="s">
        <v>19</v>
      </c>
      <c r="E8" s="20"/>
      <c r="F8" s="20"/>
      <c r="G8" s="24">
        <v>750</v>
      </c>
      <c r="H8" s="15">
        <f>SUM(B24:H24)</f>
        <v>12</v>
      </c>
      <c r="I8" s="10">
        <f t="shared" si="0"/>
        <v>9000</v>
      </c>
    </row>
    <row r="9" spans="7:9" ht="18.75" thickTop="1">
      <c r="G9" s="21" t="s">
        <v>22</v>
      </c>
      <c r="H9" s="20"/>
      <c r="I9" s="10">
        <f>SUM(I3:I8)</f>
        <v>305550</v>
      </c>
    </row>
    <row r="11" spans="1:9" ht="18.75" thickBot="1">
      <c r="A11" s="3" t="s">
        <v>2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19.5" thickBot="1" thickTop="1">
      <c r="A12" s="5" t="s">
        <v>3</v>
      </c>
      <c r="B12" s="16">
        <v>3000</v>
      </c>
      <c r="C12" s="17">
        <v>6000</v>
      </c>
      <c r="D12" s="17">
        <v>2000</v>
      </c>
      <c r="E12" s="17">
        <v>1500</v>
      </c>
      <c r="F12" s="17">
        <v>4000</v>
      </c>
      <c r="G12" s="17">
        <v>5500</v>
      </c>
      <c r="H12" s="17">
        <v>8500</v>
      </c>
      <c r="I12" s="18"/>
    </row>
    <row r="13" spans="1:9" ht="18.75" thickTop="1">
      <c r="A13" s="4" t="s">
        <v>7</v>
      </c>
      <c r="B13" s="11">
        <f>B12</f>
        <v>3000</v>
      </c>
      <c r="C13" s="11">
        <f aca="true" t="shared" si="1" ref="C13:H13">B13+C12</f>
        <v>9000</v>
      </c>
      <c r="D13" s="11">
        <f t="shared" si="1"/>
        <v>11000</v>
      </c>
      <c r="E13" s="11">
        <f t="shared" si="1"/>
        <v>12500</v>
      </c>
      <c r="F13" s="11">
        <f t="shared" si="1"/>
        <v>16500</v>
      </c>
      <c r="G13" s="11">
        <f t="shared" si="1"/>
        <v>22000</v>
      </c>
      <c r="H13" s="11">
        <f t="shared" si="1"/>
        <v>30500</v>
      </c>
      <c r="I13" s="11"/>
    </row>
    <row r="14" spans="1:9" ht="18">
      <c r="A14" s="4" t="s">
        <v>12</v>
      </c>
      <c r="B14" s="4">
        <f aca="true" t="shared" si="2" ref="B14:H14">B13-BeginningInventory</f>
        <v>500</v>
      </c>
      <c r="C14" s="4">
        <f t="shared" si="2"/>
        <v>6500</v>
      </c>
      <c r="D14" s="4">
        <f t="shared" si="2"/>
        <v>8500</v>
      </c>
      <c r="E14" s="4">
        <f t="shared" si="2"/>
        <v>10000</v>
      </c>
      <c r="F14" s="4">
        <f t="shared" si="2"/>
        <v>14000</v>
      </c>
      <c r="G14" s="4">
        <f t="shared" si="2"/>
        <v>19500</v>
      </c>
      <c r="H14" s="4">
        <f t="shared" si="2"/>
        <v>28000</v>
      </c>
      <c r="I14" s="4"/>
    </row>
    <row r="16" ht="18.75" thickBot="1">
      <c r="A16" t="s">
        <v>13</v>
      </c>
    </row>
    <row r="17" spans="1:9" ht="19.5" thickBot="1" thickTop="1">
      <c r="A17" s="5" t="s">
        <v>4</v>
      </c>
      <c r="B17" s="12">
        <v>3250</v>
      </c>
      <c r="C17" s="13">
        <v>3250</v>
      </c>
      <c r="D17" s="13">
        <v>2000</v>
      </c>
      <c r="E17" s="13">
        <v>1500</v>
      </c>
      <c r="F17" s="13">
        <v>4000</v>
      </c>
      <c r="G17" s="13">
        <v>5500</v>
      </c>
      <c r="H17" s="13">
        <v>8500</v>
      </c>
      <c r="I17" s="14"/>
    </row>
    <row r="18" spans="1:9" ht="19.5" thickBot="1" thickTop="1">
      <c r="A18" s="4" t="s">
        <v>8</v>
      </c>
      <c r="B18" s="31">
        <f>B17</f>
        <v>3250</v>
      </c>
      <c r="C18" s="31">
        <f aca="true" t="shared" si="3" ref="C18:H18">B18+C17</f>
        <v>6500</v>
      </c>
      <c r="D18" s="31">
        <f t="shared" si="3"/>
        <v>8500</v>
      </c>
      <c r="E18" s="31">
        <f t="shared" si="3"/>
        <v>10000</v>
      </c>
      <c r="F18" s="31">
        <f t="shared" si="3"/>
        <v>14000</v>
      </c>
      <c r="G18" s="31">
        <f t="shared" si="3"/>
        <v>19500</v>
      </c>
      <c r="H18" s="31">
        <f t="shared" si="3"/>
        <v>28000</v>
      </c>
      <c r="I18" s="31"/>
    </row>
    <row r="19" spans="1:9" ht="18.75" thickTop="1">
      <c r="A19" s="5" t="s">
        <v>5</v>
      </c>
      <c r="B19" s="25">
        <v>2750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/>
    </row>
    <row r="20" spans="1:9" ht="18.75" thickBot="1">
      <c r="A20" s="5" t="s">
        <v>6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/>
    </row>
    <row r="21" ht="18.75" thickTop="1"/>
    <row r="22" ht="18.75" thickBot="1">
      <c r="A22" t="s">
        <v>9</v>
      </c>
    </row>
    <row r="23" spans="1:9" ht="18.75" thickTop="1">
      <c r="A23" s="5" t="s">
        <v>10</v>
      </c>
      <c r="B23" s="25">
        <v>0</v>
      </c>
      <c r="C23" s="26">
        <v>0</v>
      </c>
      <c r="D23" s="26">
        <v>0</v>
      </c>
      <c r="E23" s="26">
        <v>0</v>
      </c>
      <c r="F23" s="26">
        <v>10</v>
      </c>
      <c r="G23" s="26">
        <v>6</v>
      </c>
      <c r="H23" s="26">
        <v>12</v>
      </c>
      <c r="I23" s="27"/>
    </row>
    <row r="24" spans="1:9" ht="18.75" thickBot="1">
      <c r="A24" s="5" t="s">
        <v>11</v>
      </c>
      <c r="B24" s="28">
        <v>5</v>
      </c>
      <c r="C24" s="29">
        <v>0</v>
      </c>
      <c r="D24" s="29">
        <v>5</v>
      </c>
      <c r="E24" s="29">
        <v>2</v>
      </c>
      <c r="F24" s="29">
        <v>0</v>
      </c>
      <c r="G24" s="29">
        <v>0</v>
      </c>
      <c r="H24" s="29">
        <v>0</v>
      </c>
      <c r="I24" s="30"/>
    </row>
    <row r="25" spans="1:9" ht="18.75" thickTop="1">
      <c r="A25" s="4" t="s">
        <v>26</v>
      </c>
      <c r="B25" s="11">
        <f>B6+B23-B24</f>
        <v>13</v>
      </c>
      <c r="C25" s="11">
        <f aca="true" t="shared" si="4" ref="C25:H25">B25+C23-C24</f>
        <v>13</v>
      </c>
      <c r="D25" s="11">
        <f t="shared" si="4"/>
        <v>8</v>
      </c>
      <c r="E25" s="11">
        <f t="shared" si="4"/>
        <v>6</v>
      </c>
      <c r="F25" s="11">
        <f t="shared" si="4"/>
        <v>16</v>
      </c>
      <c r="G25" s="11">
        <f t="shared" si="4"/>
        <v>22</v>
      </c>
      <c r="H25" s="11">
        <f t="shared" si="4"/>
        <v>34</v>
      </c>
      <c r="I25" s="11"/>
    </row>
    <row r="26" spans="1:9" ht="18.75" thickBot="1">
      <c r="A26" s="4" t="s">
        <v>27</v>
      </c>
      <c r="B26" s="19">
        <f aca="true" t="shared" si="5" ref="B26:H26">LaborStandard*B25</f>
        <v>3250</v>
      </c>
      <c r="C26" s="19">
        <f t="shared" si="5"/>
        <v>3250</v>
      </c>
      <c r="D26" s="19">
        <f t="shared" si="5"/>
        <v>2000</v>
      </c>
      <c r="E26" s="19">
        <f t="shared" si="5"/>
        <v>1500</v>
      </c>
      <c r="F26" s="19">
        <f t="shared" si="5"/>
        <v>4000</v>
      </c>
      <c r="G26" s="19">
        <f t="shared" si="5"/>
        <v>5500</v>
      </c>
      <c r="H26" s="19">
        <f t="shared" si="5"/>
        <v>8500</v>
      </c>
      <c r="I26" s="19"/>
    </row>
    <row r="27" spans="1:9" ht="19.5" thickBot="1" thickTop="1">
      <c r="A27" s="5" t="s">
        <v>28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4"/>
    </row>
    <row r="28" spans="1:9" ht="18.75" thickTop="1">
      <c r="A28" s="4" t="s">
        <v>29</v>
      </c>
      <c r="B28" s="11">
        <f aca="true" t="shared" si="6" ref="B28:H28">B26+B27</f>
        <v>3250</v>
      </c>
      <c r="C28" s="11">
        <f t="shared" si="6"/>
        <v>3250</v>
      </c>
      <c r="D28" s="11">
        <f t="shared" si="6"/>
        <v>2000</v>
      </c>
      <c r="E28" s="11">
        <f t="shared" si="6"/>
        <v>1500</v>
      </c>
      <c r="F28" s="11">
        <f t="shared" si="6"/>
        <v>4000</v>
      </c>
      <c r="G28" s="11">
        <f t="shared" si="6"/>
        <v>5500</v>
      </c>
      <c r="H28" s="11">
        <f t="shared" si="6"/>
        <v>8500</v>
      </c>
      <c r="I28" s="11"/>
    </row>
    <row r="32" spans="1:8" ht="18">
      <c r="A32" t="s">
        <v>32</v>
      </c>
      <c r="B32">
        <f>B18-B14</f>
        <v>2750</v>
      </c>
      <c r="C32">
        <f aca="true" t="shared" si="7" ref="C32:H32">C18-C14</f>
        <v>0</v>
      </c>
      <c r="D32">
        <f t="shared" si="7"/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</row>
    <row r="33" spans="1:8" ht="18">
      <c r="A33" t="s">
        <v>33</v>
      </c>
      <c r="B33">
        <f>B14-B18</f>
        <v>-2750</v>
      </c>
      <c r="C33">
        <f aca="true" t="shared" si="8" ref="C33:H33">C14-C18</f>
        <v>0</v>
      </c>
      <c r="D33">
        <f t="shared" si="8"/>
        <v>0</v>
      </c>
      <c r="E33">
        <f t="shared" si="8"/>
        <v>0</v>
      </c>
      <c r="F33">
        <f t="shared" si="8"/>
        <v>0</v>
      </c>
      <c r="G33">
        <f t="shared" si="8"/>
        <v>0</v>
      </c>
      <c r="H33">
        <f t="shared" si="8"/>
        <v>0</v>
      </c>
    </row>
    <row r="40" ht="18">
      <c r="D40" s="1"/>
    </row>
  </sheetData>
  <printOptions/>
  <pageMargins left="0.75" right="0.75" top="0.51" bottom="0.4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 Dechter</dc:creator>
  <cp:keywords/>
  <dc:description/>
  <cp:lastModifiedBy>Avi Dechter</cp:lastModifiedBy>
  <cp:lastPrinted>2002-11-04T21:14:02Z</cp:lastPrinted>
  <dcterms:created xsi:type="dcterms:W3CDTF">2002-11-04T17:10:01Z</dcterms:created>
  <dcterms:modified xsi:type="dcterms:W3CDTF">2008-04-18T18:44:10Z</dcterms:modified>
  <cp:category/>
  <cp:version/>
  <cp:contentType/>
  <cp:contentStatus/>
</cp:coreProperties>
</file>