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 Weekly Tracking " sheetId="1" r:id="rId1"/>
    <sheet name="Monthly- Weekly Tracking" sheetId="2" r:id="rId2"/>
    <sheet name="Master Goal Tracking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<sst xmlns="http://schemas.openxmlformats.org/spreadsheetml/2006/main" count="162" uniqueCount="71">
  <si>
    <t>Monthly Goals Tracking</t>
  </si>
  <si>
    <t>Month</t>
  </si>
  <si>
    <t>October</t>
  </si>
  <si>
    <t>Sunday</t>
  </si>
  <si>
    <t>Monday</t>
  </si>
  <si>
    <t>Tuesday</t>
  </si>
  <si>
    <t>Wednesday</t>
  </si>
  <si>
    <t>Thursday</t>
  </si>
  <si>
    <t>Friday</t>
  </si>
  <si>
    <t>Saturday</t>
  </si>
  <si>
    <t>Total Actual</t>
  </si>
  <si>
    <t>Week Goal</t>
  </si>
  <si>
    <t>Percent to Week Goal</t>
  </si>
  <si>
    <t>Date</t>
  </si>
  <si>
    <t>New Vols Recruited</t>
  </si>
  <si>
    <t xml:space="preserve">  The is the projected number of Volunteers you need to recruit</t>
  </si>
  <si>
    <t>Vols Shifts Scheduled</t>
  </si>
  <si>
    <t>Number of Volunteer Shift (3 hrs blocks) you have Scheduled</t>
  </si>
  <si>
    <t>Vols Shifts Worked</t>
  </si>
  <si>
    <t>Number of Volunteer Shifts WORKED-  Projected show rate set at 50%</t>
  </si>
  <si>
    <t># Hours Registering Voters</t>
  </si>
  <si>
    <t>Number of Hours your TEAM Spend Registering Voters-  Projected rate of 10 VR per Hour</t>
  </si>
  <si>
    <t>New Voter Regisrations</t>
  </si>
  <si>
    <t>Number of new people Registered to Vote</t>
  </si>
  <si>
    <t>Pledge Cards Signed</t>
  </si>
  <si>
    <t>Number of people who sign pledge cards</t>
  </si>
  <si>
    <t>Doors Knocked</t>
  </si>
  <si>
    <t>Number of door knocked during  canvasses</t>
  </si>
  <si>
    <t>Canvass Contacts</t>
  </si>
  <si>
    <t>Number of Contacts made during canvasses- Currently set to 40% of Knocks</t>
  </si>
  <si>
    <t>Number of Dials</t>
  </si>
  <si>
    <t>Number of Calls made during phone banks</t>
  </si>
  <si>
    <t>Phone Contacts</t>
  </si>
  <si>
    <t>Number of Contacts made during phone banks- currently set to 50% of Dials</t>
  </si>
  <si>
    <t>LTES</t>
  </si>
  <si>
    <t>Number of Letters to the Editor Submitted</t>
  </si>
  <si>
    <t>Rides to Polls (#Voters)</t>
  </si>
  <si>
    <t>Number of people who you take to the polls</t>
  </si>
  <si>
    <t>Contact Rates</t>
  </si>
  <si>
    <t>Actual</t>
  </si>
  <si>
    <t>Projected</t>
  </si>
  <si>
    <t>Phones (Dials/Contacts)</t>
  </si>
  <si>
    <t>Contact Rate for Phones-- #Dials divided by total contacts</t>
  </si>
  <si>
    <t>Doors (Contacts/Knocks)</t>
  </si>
  <si>
    <t>Contact Rate for Doors-- #Contacts divided by total knocks</t>
  </si>
  <si>
    <t># Voter Reg Per Hour (VR/Hrs registering voters</t>
  </si>
  <si>
    <t>Number of Voter Regs divided Number of Hours doing voter Reg-  Projected Rate is 10 VR per Hour</t>
  </si>
  <si>
    <t>Volunteer Show Rate</t>
  </si>
  <si>
    <t>The Rate at which volunteers show up- Volunteer Shifts worked divided Volunteer shifts scheduled</t>
  </si>
  <si>
    <t xml:space="preserve">Notes:   </t>
  </si>
  <si>
    <t>Formulas are imputed to calclate Total Actuals, and Percent to Goal</t>
  </si>
  <si>
    <t xml:space="preserve"> Metrics, Week to Days, Goals can be changed</t>
  </si>
  <si>
    <t>Week 1</t>
  </si>
  <si>
    <t>Week 2</t>
  </si>
  <si>
    <t>Week 3</t>
  </si>
  <si>
    <t>Week 4</t>
  </si>
  <si>
    <t>Week 5</t>
  </si>
  <si>
    <t>Total 
Actual</t>
  </si>
  <si>
    <t>Month
 Goal</t>
  </si>
  <si>
    <t>Percent to 
Month Goal</t>
  </si>
  <si>
    <t>Master 
Goal</t>
  </si>
  <si>
    <t>Percent to 
Master Goal</t>
  </si>
  <si>
    <t>Master Goals Tracking</t>
  </si>
  <si>
    <t>July</t>
  </si>
  <si>
    <t>August</t>
  </si>
  <si>
    <t>September</t>
  </si>
  <si>
    <t>November</t>
  </si>
  <si>
    <t>Master Goal</t>
  </si>
  <si>
    <t>Percent to Goal</t>
  </si>
  <si>
    <t>Door Contacts</t>
  </si>
  <si>
    <t>&lt;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</si>
</sst>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2" borderId="1" xfId="0" applyFont="1" applyFill="1" applyBorder="1" applyAlignment="1">
      <alignment/>
    </xf>
    <xf numFmtId="164" fontId="3" fillId="3" borderId="2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/>
    </xf>
    <xf numFmtId="164" fontId="3" fillId="4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3" borderId="1" xfId="0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3" fillId="4" borderId="1" xfId="0" applyFont="1" applyFill="1" applyBorder="1" applyAlignment="1">
      <alignment/>
    </xf>
    <xf numFmtId="164" fontId="4" fillId="5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5" fontId="5" fillId="5" borderId="1" xfId="0" applyNumberFormat="1" applyFont="1" applyFill="1" applyBorder="1" applyAlignment="1">
      <alignment/>
    </xf>
    <xf numFmtId="166" fontId="0" fillId="5" borderId="1" xfId="0" applyNumberFormat="1" applyFill="1" applyBorder="1" applyAlignment="1">
      <alignment/>
    </xf>
    <xf numFmtId="164" fontId="0" fillId="5" borderId="1" xfId="0" applyFill="1" applyBorder="1" applyAlignment="1">
      <alignment/>
    </xf>
    <xf numFmtId="165" fontId="0" fillId="5" borderId="1" xfId="0" applyNumberFormat="1" applyFill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4" fontId="7" fillId="2" borderId="1" xfId="0" applyFont="1" applyFill="1" applyBorder="1" applyAlignment="1">
      <alignment/>
    </xf>
    <xf numFmtId="164" fontId="7" fillId="6" borderId="2" xfId="0" applyFont="1" applyFill="1" applyBorder="1" applyAlignment="1">
      <alignment horizontal="center" vertical="center" wrapText="1"/>
    </xf>
    <xf numFmtId="164" fontId="7" fillId="6" borderId="1" xfId="0" applyFont="1" applyFill="1" applyBorder="1" applyAlignment="1">
      <alignment horizontal="center" vertical="center" wrapText="1"/>
    </xf>
    <xf numFmtId="164" fontId="7" fillId="7" borderId="1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/>
    </xf>
    <xf numFmtId="164" fontId="7" fillId="4" borderId="1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6" fillId="6" borderId="1" xfId="0" applyFont="1" applyFill="1" applyBorder="1" applyAlignment="1">
      <alignment/>
    </xf>
    <xf numFmtId="165" fontId="6" fillId="6" borderId="1" xfId="0" applyNumberFormat="1" applyFont="1" applyFill="1" applyBorder="1" applyAlignment="1">
      <alignment/>
    </xf>
    <xf numFmtId="164" fontId="6" fillId="7" borderId="1" xfId="0" applyFont="1" applyFill="1" applyBorder="1" applyAlignment="1">
      <alignment/>
    </xf>
    <xf numFmtId="165" fontId="6" fillId="7" borderId="1" xfId="0" applyNumberFormat="1" applyFont="1" applyFill="1" applyBorder="1" applyAlignment="1">
      <alignment/>
    </xf>
    <xf numFmtId="164" fontId="7" fillId="4" borderId="1" xfId="0" applyFont="1" applyFill="1" applyBorder="1" applyAlignment="1">
      <alignment/>
    </xf>
    <xf numFmtId="164" fontId="8" fillId="5" borderId="1" xfId="0" applyFont="1" applyFill="1" applyBorder="1" applyAlignment="1">
      <alignment/>
    </xf>
    <xf numFmtId="164" fontId="6" fillId="4" borderId="1" xfId="0" applyFont="1" applyFill="1" applyBorder="1" applyAlignment="1">
      <alignment/>
    </xf>
    <xf numFmtId="165" fontId="9" fillId="5" borderId="1" xfId="0" applyNumberFormat="1" applyFont="1" applyFill="1" applyBorder="1" applyAlignment="1">
      <alignment/>
    </xf>
    <xf numFmtId="166" fontId="6" fillId="5" borderId="1" xfId="0" applyNumberFormat="1" applyFont="1" applyFill="1" applyBorder="1" applyAlignment="1">
      <alignment/>
    </xf>
    <xf numFmtId="164" fontId="6" fillId="5" borderId="1" xfId="0" applyFont="1" applyFill="1" applyBorder="1" applyAlignment="1">
      <alignment/>
    </xf>
    <xf numFmtId="165" fontId="6" fillId="5" borderId="1" xfId="0" applyNumberFormat="1" applyFont="1" applyFill="1" applyBorder="1" applyAlignment="1">
      <alignment/>
    </xf>
    <xf numFmtId="164" fontId="3" fillId="2" borderId="3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164" fontId="0" fillId="5" borderId="1" xfId="0" applyFont="1" applyFill="1" applyBorder="1" applyAlignment="1">
      <alignment/>
    </xf>
    <xf numFmtId="165" fontId="0" fillId="5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workbookViewId="0" topLeftCell="A4">
      <selection activeCell="B1" sqref="B1"/>
    </sheetView>
  </sheetViews>
  <sheetFormatPr defaultColWidth="9.140625" defaultRowHeight="15"/>
  <cols>
    <col min="2" max="2" width="25.421875" style="0" customWidth="1"/>
    <col min="6" max="6" width="12.00390625" style="0" customWidth="1"/>
    <col min="10" max="10" width="11.421875" style="0" customWidth="1"/>
    <col min="11" max="11" width="11.57421875" style="0" customWidth="1"/>
    <col min="12" max="12" width="20.421875" style="0" customWidth="1"/>
    <col min="13" max="13" width="17.28125" style="0" customWidth="1"/>
    <col min="14" max="14" width="21.00390625" style="0" customWidth="1"/>
  </cols>
  <sheetData>
    <row r="2" ht="33" customHeight="1">
      <c r="B2" s="1" t="s">
        <v>0</v>
      </c>
    </row>
    <row r="3" spans="2:3" ht="15">
      <c r="B3" s="2" t="s">
        <v>1</v>
      </c>
      <c r="C3" s="2" t="s">
        <v>2</v>
      </c>
    </row>
    <row r="5" spans="3:12" ht="15"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4" t="s">
        <v>10</v>
      </c>
      <c r="K5" s="5" t="s">
        <v>11</v>
      </c>
      <c r="L5" s="5" t="s">
        <v>12</v>
      </c>
    </row>
    <row r="6" spans="3:12" ht="15">
      <c r="C6" s="6" t="s">
        <v>13</v>
      </c>
      <c r="D6" s="6" t="s">
        <v>13</v>
      </c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4"/>
      <c r="K6" s="5"/>
      <c r="L6" s="5"/>
    </row>
    <row r="7" spans="2:13" ht="15">
      <c r="B7" s="7" t="s">
        <v>14</v>
      </c>
      <c r="C7" s="8">
        <v>10</v>
      </c>
      <c r="D7" s="8">
        <v>12</v>
      </c>
      <c r="E7" s="8">
        <v>2</v>
      </c>
      <c r="F7" s="8">
        <v>4</v>
      </c>
      <c r="G7" s="8">
        <v>2</v>
      </c>
      <c r="H7" s="8">
        <v>6</v>
      </c>
      <c r="I7" s="8">
        <v>5</v>
      </c>
      <c r="J7" s="9">
        <f aca="true" t="shared" si="0" ref="J7:J16">SUM(C7:I7)</f>
        <v>41</v>
      </c>
      <c r="K7" s="9">
        <v>200</v>
      </c>
      <c r="L7" s="10">
        <f aca="true" t="shared" si="1" ref="L7:L16">J7/K7</f>
        <v>0.205</v>
      </c>
      <c r="M7" t="s">
        <v>15</v>
      </c>
    </row>
    <row r="8" spans="2:13" ht="15">
      <c r="B8" s="7" t="s">
        <v>16</v>
      </c>
      <c r="C8" s="8">
        <v>50</v>
      </c>
      <c r="D8" s="8">
        <v>26</v>
      </c>
      <c r="E8" s="8">
        <v>27</v>
      </c>
      <c r="F8" s="8">
        <v>27</v>
      </c>
      <c r="G8" s="8"/>
      <c r="H8" s="8"/>
      <c r="I8" s="8">
        <v>89</v>
      </c>
      <c r="J8" s="9">
        <f t="shared" si="0"/>
        <v>219</v>
      </c>
      <c r="K8" s="9">
        <v>200</v>
      </c>
      <c r="L8" s="10">
        <f t="shared" si="1"/>
        <v>1.095</v>
      </c>
      <c r="M8" t="s">
        <v>17</v>
      </c>
    </row>
    <row r="9" spans="2:13" ht="15">
      <c r="B9" s="7" t="s">
        <v>18</v>
      </c>
      <c r="C9" s="8">
        <v>26</v>
      </c>
      <c r="D9" s="8">
        <v>27</v>
      </c>
      <c r="E9" s="8">
        <v>27</v>
      </c>
      <c r="F9" s="8">
        <v>29</v>
      </c>
      <c r="G9" s="8"/>
      <c r="H9" s="8"/>
      <c r="I9" s="8">
        <v>70</v>
      </c>
      <c r="J9" s="9">
        <f t="shared" si="0"/>
        <v>179</v>
      </c>
      <c r="K9" s="9">
        <v>100</v>
      </c>
      <c r="L9" s="10">
        <f t="shared" si="1"/>
        <v>1.79</v>
      </c>
      <c r="M9" t="s">
        <v>19</v>
      </c>
    </row>
    <row r="10" spans="2:13" ht="15">
      <c r="B10" s="7" t="s">
        <v>20</v>
      </c>
      <c r="C10" s="8">
        <v>25</v>
      </c>
      <c r="D10" s="8">
        <v>10</v>
      </c>
      <c r="E10" s="8">
        <v>10</v>
      </c>
      <c r="F10" s="8">
        <v>50</v>
      </c>
      <c r="G10" s="8"/>
      <c r="H10" s="8"/>
      <c r="I10" s="8">
        <v>43</v>
      </c>
      <c r="J10" s="9">
        <f t="shared" si="0"/>
        <v>138</v>
      </c>
      <c r="K10" s="9">
        <f>K11/10</f>
        <v>100</v>
      </c>
      <c r="L10" s="10">
        <f t="shared" si="1"/>
        <v>1.38</v>
      </c>
      <c r="M10" t="s">
        <v>21</v>
      </c>
    </row>
    <row r="11" spans="2:13" ht="15">
      <c r="B11" s="7" t="s">
        <v>22</v>
      </c>
      <c r="C11" s="8">
        <v>70</v>
      </c>
      <c r="D11" s="8">
        <v>100</v>
      </c>
      <c r="E11" s="8">
        <v>98</v>
      </c>
      <c r="F11" s="8">
        <v>190</v>
      </c>
      <c r="G11" s="8"/>
      <c r="H11" s="8"/>
      <c r="I11" s="8">
        <v>186</v>
      </c>
      <c r="J11" s="9">
        <f t="shared" si="0"/>
        <v>644</v>
      </c>
      <c r="K11" s="9">
        <v>1000</v>
      </c>
      <c r="L11" s="10">
        <f t="shared" si="1"/>
        <v>0.644</v>
      </c>
      <c r="M11" t="s">
        <v>23</v>
      </c>
    </row>
    <row r="12" spans="2:13" ht="15">
      <c r="B12" s="7" t="s">
        <v>24</v>
      </c>
      <c r="C12" s="8">
        <v>50</v>
      </c>
      <c r="D12" s="8">
        <v>78</v>
      </c>
      <c r="E12" s="8">
        <v>14</v>
      </c>
      <c r="F12" s="8">
        <v>59</v>
      </c>
      <c r="G12" s="8"/>
      <c r="H12" s="8"/>
      <c r="I12" s="8">
        <v>46</v>
      </c>
      <c r="J12" s="9">
        <f t="shared" si="0"/>
        <v>247</v>
      </c>
      <c r="K12" s="9">
        <v>500</v>
      </c>
      <c r="L12" s="10">
        <f t="shared" si="1"/>
        <v>0.494</v>
      </c>
      <c r="M12" t="s">
        <v>25</v>
      </c>
    </row>
    <row r="13" spans="2:13" ht="15">
      <c r="B13" s="7" t="s">
        <v>26</v>
      </c>
      <c r="C13" s="8">
        <v>62</v>
      </c>
      <c r="D13" s="8">
        <v>62</v>
      </c>
      <c r="E13" s="8">
        <v>60</v>
      </c>
      <c r="F13" s="8">
        <v>90</v>
      </c>
      <c r="G13" s="8"/>
      <c r="H13" s="8"/>
      <c r="I13" s="8">
        <v>190</v>
      </c>
      <c r="J13" s="9">
        <f t="shared" si="0"/>
        <v>464</v>
      </c>
      <c r="K13" s="9">
        <v>500</v>
      </c>
      <c r="L13" s="10">
        <f t="shared" si="1"/>
        <v>0.928</v>
      </c>
      <c r="M13" t="s">
        <v>27</v>
      </c>
    </row>
    <row r="14" spans="2:13" ht="15">
      <c r="B14" s="7" t="s">
        <v>28</v>
      </c>
      <c r="C14" s="8">
        <v>20</v>
      </c>
      <c r="D14" s="8">
        <v>20</v>
      </c>
      <c r="E14" s="8">
        <v>20</v>
      </c>
      <c r="F14" s="8">
        <v>20</v>
      </c>
      <c r="G14" s="8"/>
      <c r="H14" s="8"/>
      <c r="I14" s="8">
        <v>20</v>
      </c>
      <c r="J14" s="9">
        <f t="shared" si="0"/>
        <v>100</v>
      </c>
      <c r="K14" s="9">
        <f>K13*0.4</f>
        <v>200</v>
      </c>
      <c r="L14" s="10">
        <f t="shared" si="1"/>
        <v>0.5</v>
      </c>
      <c r="M14" t="s">
        <v>29</v>
      </c>
    </row>
    <row r="15" spans="2:13" ht="15">
      <c r="B15" s="7" t="s">
        <v>30</v>
      </c>
      <c r="C15" s="8">
        <v>100</v>
      </c>
      <c r="D15" s="8">
        <v>1000</v>
      </c>
      <c r="E15" s="8">
        <v>1000</v>
      </c>
      <c r="F15" s="8">
        <v>1000</v>
      </c>
      <c r="G15" s="8"/>
      <c r="H15" s="8"/>
      <c r="I15" s="8">
        <v>100</v>
      </c>
      <c r="J15" s="9">
        <f t="shared" si="0"/>
        <v>3200</v>
      </c>
      <c r="K15" s="9">
        <v>5000</v>
      </c>
      <c r="L15" s="10">
        <f t="shared" si="1"/>
        <v>0.64</v>
      </c>
      <c r="M15" t="s">
        <v>31</v>
      </c>
    </row>
    <row r="16" spans="2:13" ht="15">
      <c r="B16" s="7" t="s">
        <v>32</v>
      </c>
      <c r="C16" s="8">
        <v>50</v>
      </c>
      <c r="D16" s="8">
        <v>500</v>
      </c>
      <c r="E16" s="8">
        <v>500</v>
      </c>
      <c r="F16" s="8">
        <v>500</v>
      </c>
      <c r="G16" s="8"/>
      <c r="H16" s="8"/>
      <c r="I16" s="8">
        <v>500</v>
      </c>
      <c r="J16" s="9">
        <f t="shared" si="0"/>
        <v>2050</v>
      </c>
      <c r="K16" s="9">
        <f>K15*0.5</f>
        <v>2500</v>
      </c>
      <c r="L16" s="10">
        <f t="shared" si="1"/>
        <v>0.82</v>
      </c>
      <c r="M16" t="s">
        <v>33</v>
      </c>
    </row>
    <row r="17" spans="2:12" ht="15">
      <c r="B17" s="7"/>
      <c r="C17" s="8"/>
      <c r="D17" s="8"/>
      <c r="E17" s="8"/>
      <c r="F17" s="8"/>
      <c r="G17" s="8"/>
      <c r="H17" s="8"/>
      <c r="I17" s="8"/>
      <c r="J17" s="9"/>
      <c r="K17" s="9"/>
      <c r="L17" s="10"/>
    </row>
    <row r="18" spans="2:13" ht="15">
      <c r="B18" s="7" t="s">
        <v>34</v>
      </c>
      <c r="C18" s="8"/>
      <c r="D18" s="8"/>
      <c r="E18" s="8"/>
      <c r="F18" s="8"/>
      <c r="G18" s="8"/>
      <c r="H18" s="8"/>
      <c r="I18" s="8"/>
      <c r="J18" s="9">
        <f aca="true" t="shared" si="2" ref="J18:J19">SUM(C18:I18)</f>
        <v>0</v>
      </c>
      <c r="K18" s="9">
        <v>50</v>
      </c>
      <c r="L18" s="10">
        <f aca="true" t="shared" si="3" ref="L18:L19">J18/K18</f>
        <v>0</v>
      </c>
      <c r="M18" t="s">
        <v>35</v>
      </c>
    </row>
    <row r="19" spans="2:13" ht="15">
      <c r="B19" s="7" t="s">
        <v>36</v>
      </c>
      <c r="C19" s="8"/>
      <c r="D19" s="8"/>
      <c r="E19" s="8"/>
      <c r="F19" s="8"/>
      <c r="G19" s="8"/>
      <c r="H19" s="8"/>
      <c r="I19" s="8"/>
      <c r="J19" s="9">
        <f t="shared" si="2"/>
        <v>0</v>
      </c>
      <c r="K19" s="9">
        <v>1000</v>
      </c>
      <c r="L19" s="10">
        <f t="shared" si="3"/>
        <v>0</v>
      </c>
      <c r="M19" t="s">
        <v>37</v>
      </c>
    </row>
    <row r="20" spans="3:14" ht="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2" spans="2:4" ht="15">
      <c r="B22" s="12" t="s">
        <v>38</v>
      </c>
      <c r="C22" s="13" t="s">
        <v>39</v>
      </c>
      <c r="D22" s="13" t="s">
        <v>40</v>
      </c>
    </row>
    <row r="23" spans="2:5" ht="15">
      <c r="B23" s="14" t="s">
        <v>41</v>
      </c>
      <c r="C23" s="15">
        <f>J16/J15</f>
        <v>0.640625</v>
      </c>
      <c r="D23" s="15">
        <v>0.5</v>
      </c>
      <c r="E23" t="s">
        <v>42</v>
      </c>
    </row>
    <row r="24" spans="2:5" ht="15">
      <c r="B24" s="14" t="s">
        <v>43</v>
      </c>
      <c r="C24" s="15">
        <f>J14/J13</f>
        <v>0.21551724137931033</v>
      </c>
      <c r="D24" s="15">
        <v>0.4</v>
      </c>
      <c r="E24" t="s">
        <v>44</v>
      </c>
    </row>
    <row r="25" spans="2:5" ht="15">
      <c r="B25" s="14" t="s">
        <v>45</v>
      </c>
      <c r="C25" s="16">
        <f>J11/J10</f>
        <v>4.666666666666667</v>
      </c>
      <c r="D25" s="17">
        <v>10</v>
      </c>
      <c r="E25" t="s">
        <v>46</v>
      </c>
    </row>
    <row r="26" spans="2:5" ht="15">
      <c r="B26" s="14" t="s">
        <v>47</v>
      </c>
      <c r="C26" s="18">
        <f>J9/J8</f>
        <v>0.817351598173516</v>
      </c>
      <c r="D26" s="18">
        <v>0.5</v>
      </c>
      <c r="E26" t="s">
        <v>48</v>
      </c>
    </row>
    <row r="30" ht="15">
      <c r="B30" t="s">
        <v>49</v>
      </c>
    </row>
    <row r="31" ht="15">
      <c r="B31" t="s">
        <v>50</v>
      </c>
    </row>
    <row r="32" ht="15">
      <c r="B32" t="s">
        <v>51</v>
      </c>
    </row>
  </sheetData>
  <sheetProtection selectLockedCells="1" selectUnlockedCells="1"/>
  <mergeCells count="3">
    <mergeCell ref="J5:J6"/>
    <mergeCell ref="K5:K6"/>
    <mergeCell ref="L5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2"/>
  <sheetViews>
    <sheetView showGridLines="0" tabSelected="1" workbookViewId="0" topLeftCell="A1">
      <selection activeCell="Q20" sqref="Q20"/>
    </sheetView>
  </sheetViews>
  <sheetFormatPr defaultColWidth="9.140625" defaultRowHeight="15"/>
  <cols>
    <col min="1" max="1" width="9.00390625" style="19" customWidth="1"/>
    <col min="2" max="2" width="15.8515625" style="19" customWidth="1"/>
    <col min="3" max="3" width="5.140625" style="19" customWidth="1"/>
    <col min="4" max="4" width="4.7109375" style="19" customWidth="1"/>
    <col min="5" max="5" width="4.8515625" style="19" customWidth="1"/>
    <col min="6" max="6" width="5.00390625" style="19" customWidth="1"/>
    <col min="7" max="7" width="4.7109375" style="19" customWidth="1"/>
    <col min="8" max="8" width="7.7109375" style="19" customWidth="1"/>
    <col min="9" max="9" width="7.140625" style="19" customWidth="1"/>
    <col min="10" max="10" width="9.57421875" style="19" customWidth="1"/>
    <col min="11" max="11" width="6.7109375" style="19" customWidth="1"/>
    <col min="12" max="12" width="8.28125" style="19" customWidth="1"/>
    <col min="13" max="16384" width="9.00390625" style="19" customWidth="1"/>
  </cols>
  <sheetData>
    <row r="2" ht="33" customHeight="1">
      <c r="B2" s="20" t="s">
        <v>0</v>
      </c>
    </row>
    <row r="3" spans="2:3" ht="15.75">
      <c r="B3" s="21" t="s">
        <v>1</v>
      </c>
      <c r="C3" s="21" t="s">
        <v>2</v>
      </c>
    </row>
    <row r="5" spans="3:12" ht="15.75" customHeight="1">
      <c r="C5" s="22" t="s">
        <v>52</v>
      </c>
      <c r="D5" s="22" t="s">
        <v>53</v>
      </c>
      <c r="E5" s="22" t="s">
        <v>54</v>
      </c>
      <c r="F5" s="22" t="s">
        <v>55</v>
      </c>
      <c r="G5" s="22" t="s">
        <v>56</v>
      </c>
      <c r="H5" s="23" t="s">
        <v>57</v>
      </c>
      <c r="I5" s="24" t="s">
        <v>58</v>
      </c>
      <c r="J5" s="24" t="s">
        <v>59</v>
      </c>
      <c r="K5" s="25" t="s">
        <v>60</v>
      </c>
      <c r="L5" s="25" t="s">
        <v>61</v>
      </c>
    </row>
    <row r="6" spans="3:12" ht="15.75">
      <c r="C6" s="26" t="s">
        <v>13</v>
      </c>
      <c r="D6" s="26" t="s">
        <v>13</v>
      </c>
      <c r="E6" s="26" t="s">
        <v>13</v>
      </c>
      <c r="F6" s="26" t="s">
        <v>13</v>
      </c>
      <c r="G6" s="26" t="s">
        <v>13</v>
      </c>
      <c r="H6" s="23"/>
      <c r="I6" s="24"/>
      <c r="J6" s="24"/>
      <c r="K6" s="25"/>
      <c r="L6" s="25"/>
    </row>
    <row r="7" spans="2:13" ht="15.75">
      <c r="B7" s="27" t="s">
        <v>14</v>
      </c>
      <c r="C7" s="28">
        <v>10</v>
      </c>
      <c r="D7" s="28">
        <v>12</v>
      </c>
      <c r="E7" s="28">
        <v>2</v>
      </c>
      <c r="F7" s="28">
        <v>0</v>
      </c>
      <c r="G7" s="28">
        <v>0</v>
      </c>
      <c r="H7" s="29">
        <f aca="true" t="shared" si="0" ref="H7:H16">SUM(C7,D7,E7,F7,G7)</f>
        <v>24</v>
      </c>
      <c r="I7" s="29">
        <v>200</v>
      </c>
      <c r="J7" s="30">
        <f aca="true" t="shared" si="1" ref="J7:J16">H7/I7</f>
        <v>0.12</v>
      </c>
      <c r="K7" s="31">
        <v>400</v>
      </c>
      <c r="L7" s="32">
        <f aca="true" t="shared" si="2" ref="L7:L16">H7/K7</f>
        <v>0.06</v>
      </c>
      <c r="M7" s="19" t="s">
        <v>15</v>
      </c>
    </row>
    <row r="8" spans="2:13" ht="15.75">
      <c r="B8" s="27" t="s">
        <v>16</v>
      </c>
      <c r="C8" s="28">
        <v>50</v>
      </c>
      <c r="D8" s="28">
        <v>26</v>
      </c>
      <c r="E8" s="28">
        <v>27</v>
      </c>
      <c r="F8" s="28">
        <v>0</v>
      </c>
      <c r="G8" s="28">
        <v>0</v>
      </c>
      <c r="H8" s="29">
        <f t="shared" si="0"/>
        <v>103</v>
      </c>
      <c r="I8" s="29">
        <v>200</v>
      </c>
      <c r="J8" s="30">
        <f t="shared" si="1"/>
        <v>0.515</v>
      </c>
      <c r="K8" s="31">
        <v>1000</v>
      </c>
      <c r="L8" s="32">
        <f t="shared" si="2"/>
        <v>0.103</v>
      </c>
      <c r="M8" s="19" t="s">
        <v>17</v>
      </c>
    </row>
    <row r="9" spans="2:13" ht="15.75">
      <c r="B9" s="27" t="s">
        <v>18</v>
      </c>
      <c r="C9" s="28">
        <v>26</v>
      </c>
      <c r="D9" s="28">
        <v>27</v>
      </c>
      <c r="E9" s="28">
        <v>27</v>
      </c>
      <c r="F9" s="28">
        <v>0</v>
      </c>
      <c r="G9" s="28">
        <v>0</v>
      </c>
      <c r="H9" s="29">
        <f t="shared" si="0"/>
        <v>80</v>
      </c>
      <c r="I9" s="29">
        <v>100</v>
      </c>
      <c r="J9" s="30">
        <f t="shared" si="1"/>
        <v>0.8</v>
      </c>
      <c r="K9" s="31">
        <v>500</v>
      </c>
      <c r="L9" s="32">
        <f t="shared" si="2"/>
        <v>0.16</v>
      </c>
      <c r="M9" s="19" t="s">
        <v>19</v>
      </c>
    </row>
    <row r="10" spans="2:13" ht="15.75">
      <c r="B10" s="27" t="s">
        <v>20</v>
      </c>
      <c r="C10" s="28">
        <v>25</v>
      </c>
      <c r="D10" s="28">
        <v>10</v>
      </c>
      <c r="E10" s="28">
        <v>10</v>
      </c>
      <c r="F10" s="28">
        <v>0</v>
      </c>
      <c r="G10" s="28">
        <v>0</v>
      </c>
      <c r="H10" s="29">
        <f t="shared" si="0"/>
        <v>45</v>
      </c>
      <c r="I10" s="29">
        <f>I11/10</f>
        <v>100</v>
      </c>
      <c r="J10" s="30">
        <f t="shared" si="1"/>
        <v>0.45</v>
      </c>
      <c r="K10" s="31">
        <f>K11/10</f>
        <v>1000</v>
      </c>
      <c r="L10" s="32">
        <f t="shared" si="2"/>
        <v>0.045</v>
      </c>
      <c r="M10" s="19" t="s">
        <v>21</v>
      </c>
    </row>
    <row r="11" spans="2:13" ht="15.75">
      <c r="B11" s="27" t="s">
        <v>22</v>
      </c>
      <c r="C11" s="28">
        <v>70</v>
      </c>
      <c r="D11" s="28">
        <v>100</v>
      </c>
      <c r="E11" s="28">
        <v>98</v>
      </c>
      <c r="F11" s="28">
        <v>0</v>
      </c>
      <c r="G11" s="28">
        <v>0</v>
      </c>
      <c r="H11" s="29">
        <f t="shared" si="0"/>
        <v>268</v>
      </c>
      <c r="I11" s="29">
        <v>1000</v>
      </c>
      <c r="J11" s="30">
        <f t="shared" si="1"/>
        <v>0.268</v>
      </c>
      <c r="K11" s="31">
        <v>10000</v>
      </c>
      <c r="L11" s="32">
        <f t="shared" si="2"/>
        <v>0.0268</v>
      </c>
      <c r="M11" s="19" t="s">
        <v>23</v>
      </c>
    </row>
    <row r="12" spans="2:13" ht="15.75">
      <c r="B12" s="27" t="s">
        <v>24</v>
      </c>
      <c r="C12" s="28">
        <v>50</v>
      </c>
      <c r="D12" s="28">
        <v>78</v>
      </c>
      <c r="E12" s="28">
        <v>14</v>
      </c>
      <c r="F12" s="28">
        <v>0</v>
      </c>
      <c r="G12" s="28">
        <v>0</v>
      </c>
      <c r="H12" s="29">
        <f t="shared" si="0"/>
        <v>142</v>
      </c>
      <c r="I12" s="29">
        <v>500</v>
      </c>
      <c r="J12" s="30">
        <f t="shared" si="1"/>
        <v>0.284</v>
      </c>
      <c r="K12" s="31">
        <v>8000</v>
      </c>
      <c r="L12" s="32">
        <f t="shared" si="2"/>
        <v>0.01775</v>
      </c>
      <c r="M12" s="19" t="s">
        <v>25</v>
      </c>
    </row>
    <row r="13" spans="2:13" ht="15.75">
      <c r="B13" s="27" t="s">
        <v>26</v>
      </c>
      <c r="C13" s="28">
        <v>62</v>
      </c>
      <c r="D13" s="28">
        <v>62</v>
      </c>
      <c r="E13" s="28">
        <v>60</v>
      </c>
      <c r="F13" s="28">
        <v>0</v>
      </c>
      <c r="G13" s="28">
        <v>0</v>
      </c>
      <c r="H13" s="29">
        <f t="shared" si="0"/>
        <v>184</v>
      </c>
      <c r="I13" s="29">
        <v>500</v>
      </c>
      <c r="J13" s="30">
        <f t="shared" si="1"/>
        <v>0.368</v>
      </c>
      <c r="K13" s="31">
        <v>20000</v>
      </c>
      <c r="L13" s="32">
        <f t="shared" si="2"/>
        <v>0.0092</v>
      </c>
      <c r="M13" s="19" t="s">
        <v>27</v>
      </c>
    </row>
    <row r="14" spans="2:13" ht="15.75">
      <c r="B14" s="27" t="s">
        <v>28</v>
      </c>
      <c r="C14" s="28">
        <v>20</v>
      </c>
      <c r="D14" s="28">
        <v>20</v>
      </c>
      <c r="E14" s="28">
        <v>20</v>
      </c>
      <c r="F14" s="28">
        <v>0</v>
      </c>
      <c r="G14" s="28">
        <v>0</v>
      </c>
      <c r="H14" s="29">
        <f t="shared" si="0"/>
        <v>60</v>
      </c>
      <c r="I14" s="29">
        <f>I13*0.4</f>
        <v>200</v>
      </c>
      <c r="J14" s="30">
        <f t="shared" si="1"/>
        <v>0.3</v>
      </c>
      <c r="K14" s="31">
        <f>K13*0.4</f>
        <v>8000</v>
      </c>
      <c r="L14" s="32">
        <f t="shared" si="2"/>
        <v>0.0075</v>
      </c>
      <c r="M14" s="19" t="s">
        <v>29</v>
      </c>
    </row>
    <row r="15" spans="2:13" ht="15.75">
      <c r="B15" s="27" t="s">
        <v>30</v>
      </c>
      <c r="C15" s="28">
        <v>100</v>
      </c>
      <c r="D15" s="28">
        <v>1000</v>
      </c>
      <c r="E15" s="28">
        <v>1000</v>
      </c>
      <c r="F15" s="28">
        <v>0</v>
      </c>
      <c r="G15" s="28">
        <v>0</v>
      </c>
      <c r="H15" s="29">
        <f t="shared" si="0"/>
        <v>2100</v>
      </c>
      <c r="I15" s="29">
        <v>5000</v>
      </c>
      <c r="J15" s="30">
        <f t="shared" si="1"/>
        <v>0.42</v>
      </c>
      <c r="K15" s="31">
        <v>34000</v>
      </c>
      <c r="L15" s="32">
        <f t="shared" si="2"/>
        <v>0.061764705882352944</v>
      </c>
      <c r="M15" s="19" t="s">
        <v>31</v>
      </c>
    </row>
    <row r="16" spans="2:13" ht="15.75">
      <c r="B16" s="27" t="s">
        <v>32</v>
      </c>
      <c r="C16" s="28">
        <v>50</v>
      </c>
      <c r="D16" s="28">
        <v>500</v>
      </c>
      <c r="E16" s="28">
        <v>500</v>
      </c>
      <c r="F16" s="28">
        <v>0</v>
      </c>
      <c r="G16" s="28">
        <v>0</v>
      </c>
      <c r="H16" s="29">
        <f t="shared" si="0"/>
        <v>1050</v>
      </c>
      <c r="I16" s="29">
        <f>I15*0.5</f>
        <v>2500</v>
      </c>
      <c r="J16" s="30">
        <f t="shared" si="1"/>
        <v>0.42</v>
      </c>
      <c r="K16" s="31">
        <f>K15*0.5</f>
        <v>17000</v>
      </c>
      <c r="L16" s="32">
        <f t="shared" si="2"/>
        <v>0.061764705882352944</v>
      </c>
      <c r="M16" s="19" t="s">
        <v>33</v>
      </c>
    </row>
    <row r="17" spans="2:12" ht="15.75">
      <c r="B17" s="27"/>
      <c r="C17" s="28"/>
      <c r="D17" s="28"/>
      <c r="E17" s="28"/>
      <c r="F17" s="28"/>
      <c r="G17" s="28"/>
      <c r="H17" s="29"/>
      <c r="I17" s="29"/>
      <c r="J17" s="30"/>
      <c r="K17" s="31"/>
      <c r="L17" s="32"/>
    </row>
    <row r="18" spans="2:13" ht="15.75">
      <c r="B18" s="27" t="s">
        <v>34</v>
      </c>
      <c r="C18" s="28"/>
      <c r="D18" s="28"/>
      <c r="E18" s="28"/>
      <c r="F18" s="28"/>
      <c r="G18" s="28"/>
      <c r="H18" s="29">
        <f aca="true" t="shared" si="3" ref="H18:H19">SUM(C18,D18,E18,F18,G18)</f>
        <v>0</v>
      </c>
      <c r="I18" s="29">
        <v>50</v>
      </c>
      <c r="J18" s="30">
        <f aca="true" t="shared" si="4" ref="J18:J19">H18/I18</f>
        <v>0</v>
      </c>
      <c r="K18" s="31">
        <v>50</v>
      </c>
      <c r="L18" s="32">
        <f aca="true" t="shared" si="5" ref="L18:L19">H18/K18</f>
        <v>0</v>
      </c>
      <c r="M18" s="19" t="s">
        <v>35</v>
      </c>
    </row>
    <row r="19" spans="2:13" ht="15.75">
      <c r="B19" s="27" t="s">
        <v>36</v>
      </c>
      <c r="C19" s="28"/>
      <c r="D19" s="28"/>
      <c r="E19" s="28"/>
      <c r="F19" s="28"/>
      <c r="G19" s="28"/>
      <c r="H19" s="29">
        <f t="shared" si="3"/>
        <v>0</v>
      </c>
      <c r="I19" s="29">
        <v>1000</v>
      </c>
      <c r="J19" s="30">
        <f t="shared" si="4"/>
        <v>0</v>
      </c>
      <c r="K19" s="31">
        <v>1000</v>
      </c>
      <c r="L19" s="32">
        <f t="shared" si="5"/>
        <v>0</v>
      </c>
      <c r="M19" s="19" t="s">
        <v>37</v>
      </c>
    </row>
    <row r="22" spans="2:4" ht="15.75">
      <c r="B22" s="33" t="s">
        <v>38</v>
      </c>
      <c r="C22" s="34" t="s">
        <v>39</v>
      </c>
      <c r="D22" s="34" t="s">
        <v>40</v>
      </c>
    </row>
    <row r="23" spans="2:5" ht="15.75">
      <c r="B23" s="35" t="s">
        <v>41</v>
      </c>
      <c r="C23" s="36">
        <f>H16/H15</f>
        <v>0.5</v>
      </c>
      <c r="D23" s="36">
        <v>0.5</v>
      </c>
      <c r="E23" s="19" t="s">
        <v>42</v>
      </c>
    </row>
    <row r="24" spans="2:5" ht="15.75">
      <c r="B24" s="35" t="s">
        <v>43</v>
      </c>
      <c r="C24" s="36">
        <f>H14/H13</f>
        <v>0.32608695652173914</v>
      </c>
      <c r="D24" s="36">
        <v>0.4</v>
      </c>
      <c r="E24" s="19" t="s">
        <v>44</v>
      </c>
    </row>
    <row r="25" spans="2:5" ht="15.75">
      <c r="B25" s="35" t="s">
        <v>45</v>
      </c>
      <c r="C25" s="37">
        <f>H11/H10</f>
        <v>5.955555555555556</v>
      </c>
      <c r="D25" s="38">
        <v>10</v>
      </c>
      <c r="E25" s="19" t="s">
        <v>46</v>
      </c>
    </row>
    <row r="26" spans="2:5" ht="15.75">
      <c r="B26" s="35" t="s">
        <v>47</v>
      </c>
      <c r="C26" s="39">
        <f>H9/H8</f>
        <v>0.7766990291262136</v>
      </c>
      <c r="D26" s="39">
        <v>0.5</v>
      </c>
      <c r="E26" s="19" t="s">
        <v>48</v>
      </c>
    </row>
    <row r="30" ht="15.75">
      <c r="B30" s="19" t="s">
        <v>49</v>
      </c>
    </row>
    <row r="31" ht="15.75">
      <c r="B31" s="19" t="s">
        <v>50</v>
      </c>
    </row>
    <row r="32" ht="15.75">
      <c r="B32" s="19" t="s">
        <v>51</v>
      </c>
    </row>
  </sheetData>
  <sheetProtection selectLockedCells="1" selectUnlockedCells="1"/>
  <mergeCells count="5">
    <mergeCell ref="H5:H6"/>
    <mergeCell ref="I5:I6"/>
    <mergeCell ref="J5:J6"/>
    <mergeCell ref="K5:K6"/>
    <mergeCell ref="L5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H4" sqref="H4"/>
    </sheetView>
  </sheetViews>
  <sheetFormatPr defaultColWidth="9.140625" defaultRowHeight="15"/>
  <cols>
    <col min="1" max="1" width="25.421875" style="0" customWidth="1"/>
    <col min="2" max="2" width="13.140625" style="0" customWidth="1"/>
    <col min="3" max="3" width="11.8515625" style="0" customWidth="1"/>
    <col min="4" max="4" width="11.421875" style="0" customWidth="1"/>
    <col min="5" max="5" width="11.28125" style="0" customWidth="1"/>
    <col min="6" max="6" width="12.28125" style="0" customWidth="1"/>
    <col min="7" max="7" width="11.421875" style="0" customWidth="1"/>
    <col min="8" max="8" width="12.00390625" style="0" customWidth="1"/>
    <col min="9" max="9" width="14.28125" style="0" customWidth="1"/>
    <col min="10" max="10" width="73.8515625" style="0" customWidth="1"/>
  </cols>
  <sheetData>
    <row r="1" ht="33" customHeight="1">
      <c r="A1" s="1" t="s">
        <v>62</v>
      </c>
    </row>
    <row r="2" spans="1:2" ht="15">
      <c r="A2" s="2"/>
      <c r="B2" s="2"/>
    </row>
    <row r="4" spans="2:9" ht="15">
      <c r="B4" s="3" t="s">
        <v>63</v>
      </c>
      <c r="C4" s="3" t="s">
        <v>64</v>
      </c>
      <c r="D4" s="3" t="s">
        <v>65</v>
      </c>
      <c r="E4" s="3" t="s">
        <v>2</v>
      </c>
      <c r="F4" s="3" t="s">
        <v>66</v>
      </c>
      <c r="G4" s="40" t="s">
        <v>10</v>
      </c>
      <c r="H4" s="41" t="s">
        <v>67</v>
      </c>
      <c r="I4" s="41" t="s">
        <v>68</v>
      </c>
    </row>
    <row r="5" spans="2:9" ht="15">
      <c r="B5" s="6"/>
      <c r="C5" s="6"/>
      <c r="D5" s="6"/>
      <c r="E5" s="6"/>
      <c r="F5" s="6"/>
      <c r="G5" s="40"/>
      <c r="H5" s="41"/>
      <c r="I5" s="41"/>
    </row>
    <row r="6" spans="1:10" ht="15">
      <c r="A6" s="7" t="s">
        <v>14</v>
      </c>
      <c r="B6" s="8">
        <v>10</v>
      </c>
      <c r="C6" s="8">
        <v>12</v>
      </c>
      <c r="D6" s="8">
        <v>2</v>
      </c>
      <c r="E6" s="8">
        <v>4</v>
      </c>
      <c r="F6" s="8">
        <v>5</v>
      </c>
      <c r="G6" s="8">
        <f aca="true" t="shared" si="0" ref="G6:G15">SUM(B6,C6,D6,E6,F6)</f>
        <v>33</v>
      </c>
      <c r="H6" s="42">
        <v>400</v>
      </c>
      <c r="I6" s="43">
        <f aca="true" t="shared" si="1" ref="I6:I15">G6/H6</f>
        <v>0.0825</v>
      </c>
      <c r="J6" t="s">
        <v>15</v>
      </c>
    </row>
    <row r="7" spans="1:10" ht="15">
      <c r="A7" s="7" t="s">
        <v>16</v>
      </c>
      <c r="B7" s="8">
        <v>50</v>
      </c>
      <c r="C7" s="8">
        <v>400</v>
      </c>
      <c r="D7" s="8">
        <v>300</v>
      </c>
      <c r="E7" s="8">
        <v>60</v>
      </c>
      <c r="F7" s="8">
        <v>80</v>
      </c>
      <c r="G7" s="8">
        <f t="shared" si="0"/>
        <v>890</v>
      </c>
      <c r="H7" s="42">
        <v>1000</v>
      </c>
      <c r="I7" s="43">
        <f t="shared" si="1"/>
        <v>0.89</v>
      </c>
      <c r="J7" t="s">
        <v>17</v>
      </c>
    </row>
    <row r="8" spans="1:10" ht="15">
      <c r="A8" s="7" t="s">
        <v>18</v>
      </c>
      <c r="B8" s="8">
        <v>23</v>
      </c>
      <c r="C8" s="8">
        <v>34</v>
      </c>
      <c r="D8" s="8">
        <v>54</v>
      </c>
      <c r="E8" s="8">
        <v>77</v>
      </c>
      <c r="F8" s="8">
        <v>45</v>
      </c>
      <c r="G8" s="8">
        <f t="shared" si="0"/>
        <v>233</v>
      </c>
      <c r="H8" s="42">
        <v>500</v>
      </c>
      <c r="I8" s="43">
        <f t="shared" si="1"/>
        <v>0.466</v>
      </c>
      <c r="J8" t="s">
        <v>19</v>
      </c>
    </row>
    <row r="9" spans="1:10" ht="15">
      <c r="A9" s="7" t="s">
        <v>20</v>
      </c>
      <c r="B9" s="8">
        <v>350</v>
      </c>
      <c r="C9" s="8">
        <v>160</v>
      </c>
      <c r="D9" s="8">
        <v>10</v>
      </c>
      <c r="E9" s="8">
        <v>50</v>
      </c>
      <c r="F9" s="8">
        <v>43</v>
      </c>
      <c r="G9" s="8">
        <f t="shared" si="0"/>
        <v>613</v>
      </c>
      <c r="H9" s="42">
        <f>H10/10</f>
        <v>1000</v>
      </c>
      <c r="I9" s="43">
        <f t="shared" si="1"/>
        <v>0.613</v>
      </c>
      <c r="J9" t="s">
        <v>21</v>
      </c>
    </row>
    <row r="10" spans="1:10" ht="15">
      <c r="A10" s="7" t="s">
        <v>22</v>
      </c>
      <c r="B10" s="8">
        <v>70</v>
      </c>
      <c r="C10" s="8">
        <v>100</v>
      </c>
      <c r="D10" s="8">
        <v>6000</v>
      </c>
      <c r="E10" s="8">
        <v>900</v>
      </c>
      <c r="F10" s="8">
        <v>1000</v>
      </c>
      <c r="G10" s="8">
        <f t="shared" si="0"/>
        <v>8070</v>
      </c>
      <c r="H10" s="42">
        <v>10000</v>
      </c>
      <c r="I10" s="43">
        <f t="shared" si="1"/>
        <v>0.807</v>
      </c>
      <c r="J10" t="s">
        <v>23</v>
      </c>
    </row>
    <row r="11" spans="1:10" ht="15">
      <c r="A11" s="7" t="s">
        <v>24</v>
      </c>
      <c r="B11" s="8">
        <v>50</v>
      </c>
      <c r="C11" s="8">
        <v>78</v>
      </c>
      <c r="D11" s="8">
        <v>14</v>
      </c>
      <c r="E11" s="8">
        <v>59</v>
      </c>
      <c r="F11" s="8">
        <v>46</v>
      </c>
      <c r="G11" s="8">
        <f t="shared" si="0"/>
        <v>247</v>
      </c>
      <c r="H11" s="42">
        <v>8000</v>
      </c>
      <c r="I11" s="43">
        <f t="shared" si="1"/>
        <v>0.030875</v>
      </c>
      <c r="J11" t="s">
        <v>25</v>
      </c>
    </row>
    <row r="12" spans="1:10" ht="15">
      <c r="A12" s="7" t="s">
        <v>26</v>
      </c>
      <c r="B12" s="8">
        <v>633</v>
      </c>
      <c r="C12" s="8">
        <v>700</v>
      </c>
      <c r="D12" s="8">
        <v>900</v>
      </c>
      <c r="E12" s="8">
        <v>5000</v>
      </c>
      <c r="F12" s="8">
        <v>9000</v>
      </c>
      <c r="G12" s="8">
        <f t="shared" si="0"/>
        <v>16233</v>
      </c>
      <c r="H12" s="42">
        <v>20000</v>
      </c>
      <c r="I12" s="43">
        <f t="shared" si="1"/>
        <v>0.81165</v>
      </c>
      <c r="J12" t="s">
        <v>27</v>
      </c>
    </row>
    <row r="13" spans="1:10" ht="15">
      <c r="A13" s="7" t="s">
        <v>69</v>
      </c>
      <c r="B13" s="8">
        <v>200</v>
      </c>
      <c r="C13" s="8">
        <v>500</v>
      </c>
      <c r="D13" s="8">
        <v>700</v>
      </c>
      <c r="E13" s="8">
        <v>900</v>
      </c>
      <c r="F13" s="8">
        <v>988</v>
      </c>
      <c r="G13" s="8">
        <f t="shared" si="0"/>
        <v>3288</v>
      </c>
      <c r="H13" s="42">
        <f>H12*0.4</f>
        <v>8000</v>
      </c>
      <c r="I13" s="43">
        <f t="shared" si="1"/>
        <v>0.411</v>
      </c>
      <c r="J13" t="s">
        <v>29</v>
      </c>
    </row>
    <row r="14" spans="1:10" ht="15">
      <c r="A14" s="7" t="s">
        <v>30</v>
      </c>
      <c r="B14" s="8">
        <v>3000</v>
      </c>
      <c r="C14" s="8">
        <v>700</v>
      </c>
      <c r="D14" s="8">
        <v>988</v>
      </c>
      <c r="E14" s="8">
        <v>800</v>
      </c>
      <c r="F14" s="8">
        <v>20000</v>
      </c>
      <c r="G14" s="8">
        <f t="shared" si="0"/>
        <v>25488</v>
      </c>
      <c r="H14" s="42">
        <v>34000</v>
      </c>
      <c r="I14" s="43">
        <f t="shared" si="1"/>
        <v>0.7496470588235294</v>
      </c>
      <c r="J14" t="s">
        <v>31</v>
      </c>
    </row>
    <row r="15" spans="1:10" ht="15">
      <c r="A15" s="7" t="s">
        <v>32</v>
      </c>
      <c r="B15" s="8">
        <v>500</v>
      </c>
      <c r="C15" s="8">
        <v>5000</v>
      </c>
      <c r="D15" s="8">
        <v>0</v>
      </c>
      <c r="E15" s="8">
        <v>900</v>
      </c>
      <c r="F15" s="8">
        <v>9000</v>
      </c>
      <c r="G15" s="8">
        <f t="shared" si="0"/>
        <v>15400</v>
      </c>
      <c r="H15" s="42">
        <f>H14*0.5</f>
        <v>17000</v>
      </c>
      <c r="I15" s="43">
        <f t="shared" si="1"/>
        <v>0.9058823529411765</v>
      </c>
      <c r="J15" t="s">
        <v>33</v>
      </c>
    </row>
    <row r="16" spans="1:9" ht="15">
      <c r="A16" s="7"/>
      <c r="B16" s="8"/>
      <c r="C16" s="8"/>
      <c r="D16" s="8"/>
      <c r="E16" s="8"/>
      <c r="F16" s="8"/>
      <c r="G16" s="8"/>
      <c r="H16" s="42"/>
      <c r="I16" s="43"/>
    </row>
    <row r="17" spans="1:10" ht="15">
      <c r="A17" s="7" t="s">
        <v>34</v>
      </c>
      <c r="B17" s="8">
        <v>12</v>
      </c>
      <c r="C17" s="8">
        <v>15</v>
      </c>
      <c r="D17" s="8">
        <v>13</v>
      </c>
      <c r="E17" s="8">
        <v>16</v>
      </c>
      <c r="F17" s="8">
        <v>11</v>
      </c>
      <c r="G17" s="8">
        <f aca="true" t="shared" si="2" ref="G17:G18">SUM(B17,C17,D17,E17,F17)</f>
        <v>67</v>
      </c>
      <c r="H17" s="42">
        <v>50</v>
      </c>
      <c r="I17" s="43">
        <f aca="true" t="shared" si="3" ref="I17:I18">G17/H17</f>
        <v>1.34</v>
      </c>
      <c r="J17" t="s">
        <v>35</v>
      </c>
    </row>
    <row r="18" spans="1:10" ht="15">
      <c r="A18" s="7" t="s">
        <v>36</v>
      </c>
      <c r="B18" s="8">
        <v>0</v>
      </c>
      <c r="C18" s="8">
        <v>0</v>
      </c>
      <c r="D18" s="8">
        <v>0</v>
      </c>
      <c r="E18" s="8">
        <v>0</v>
      </c>
      <c r="F18" s="8">
        <v>700</v>
      </c>
      <c r="G18" s="8">
        <f t="shared" si="2"/>
        <v>700</v>
      </c>
      <c r="H18" s="42">
        <v>1000</v>
      </c>
      <c r="I18" s="43">
        <f t="shared" si="3"/>
        <v>0.7</v>
      </c>
      <c r="J18" t="s">
        <v>37</v>
      </c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1" spans="1:3" ht="15">
      <c r="A21" s="12" t="s">
        <v>38</v>
      </c>
      <c r="B21" s="13" t="s">
        <v>39</v>
      </c>
      <c r="C21" s="13" t="s">
        <v>40</v>
      </c>
    </row>
    <row r="22" spans="1:4" ht="15">
      <c r="A22" s="14" t="s">
        <v>41</v>
      </c>
      <c r="B22" s="15">
        <f>G15/G14</f>
        <v>0.6042059008160703</v>
      </c>
      <c r="C22" s="15">
        <v>0.5</v>
      </c>
      <c r="D22" t="s">
        <v>42</v>
      </c>
    </row>
    <row r="23" spans="1:4" ht="15">
      <c r="A23" s="14" t="s">
        <v>43</v>
      </c>
      <c r="B23" s="15">
        <f>G13/G12</f>
        <v>0.2025503603770098</v>
      </c>
      <c r="C23" s="15">
        <v>0.4</v>
      </c>
      <c r="D23" t="s">
        <v>44</v>
      </c>
    </row>
    <row r="24" spans="1:4" ht="15">
      <c r="A24" s="14" t="s">
        <v>45</v>
      </c>
      <c r="B24" s="16">
        <f>G10/G9</f>
        <v>13.164763458401305</v>
      </c>
      <c r="C24" s="17">
        <v>10</v>
      </c>
      <c r="D24" t="s">
        <v>46</v>
      </c>
    </row>
    <row r="25" spans="1:4" ht="15">
      <c r="A25" s="14" t="s">
        <v>47</v>
      </c>
      <c r="B25" s="18">
        <f>G8/G7</f>
        <v>0.26179775280898876</v>
      </c>
      <c r="C25" s="18">
        <v>0.5</v>
      </c>
      <c r="D25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</sheetData>
  <sheetProtection selectLockedCells="1" selectUnlockedCells="1"/>
  <mergeCells count="3">
    <mergeCell ref="G4:G5"/>
    <mergeCell ref="H4:H5"/>
    <mergeCell ref="I4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/>
  <dcterms:created xsi:type="dcterms:W3CDTF">2008-10-01T03:46:38Z</dcterms:created>
  <dcterms:modified xsi:type="dcterms:W3CDTF">2016-01-06T05:31:49Z</dcterms:modified>
  <cp:category/>
  <cp:version/>
  <cp:contentType/>
  <cp:contentStatus/>
  <cp:revision>1</cp:revision>
</cp:coreProperties>
</file>