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081" lockStructure="1"/>
  <bookViews>
    <workbookView xWindow="120" yWindow="30" windowWidth="16980" windowHeight="9150" activeTab="1"/>
  </bookViews>
  <sheets>
    <sheet name="Monthly Schedule" sheetId="3" r:id="rId1"/>
    <sheet name="Report" sheetId="5" r:id="rId2"/>
    <sheet name="Readme" sheetId="1" r:id="rId3"/>
    <sheet name="Calculations" sheetId="2" r:id="rId4"/>
    <sheet name="DB" sheetId="4" r:id="rId5"/>
    <sheet name="License" sheetId="7" r:id="rId6"/>
    <sheet name="PSW_Sheet" sheetId="6" state="veryHidden" r:id="rId7"/>
  </sheets>
  <externalReferences>
    <externalReference r:id="rId8"/>
    <externalReference r:id="rId9"/>
  </externalReferences>
  <definedNames>
    <definedName name="AControl">[1]Savings!$AO$5</definedName>
    <definedName name="CalendarType">Calculations!$I$9</definedName>
    <definedName name="Categories">[2]Calc!$F$2:$H$4</definedName>
    <definedName name="company_name">[2]INFO!$C$3</definedName>
    <definedName name="Curr">[2]Calc!$S$2</definedName>
    <definedName name="Days">Calculations!$B$16:$D$23</definedName>
    <definedName name="Dur_1">Readme!$U$6</definedName>
    <definedName name="Dur_2">Readme!$U$7</definedName>
    <definedName name="Dur_3">Readme!$U$8</definedName>
    <definedName name="Dur_4">Readme!$U$9</definedName>
    <definedName name="Dur_5">Readme!$U$10</definedName>
    <definedName name="Dur_6">Readme!$U$11</definedName>
    <definedName name="Dur_7">Readme!$U$12</definedName>
    <definedName name="Format">[2]Calc!$T$2</definedName>
    <definedName name="Input">[2]Input!$B$3:$O$53</definedName>
    <definedName name="Interest">[1]Savings!$AO$11</definedName>
    <definedName name="L_Frequency">[1]Savings!$AL$5:$AL$16</definedName>
    <definedName name="MaxDay">Calculations!$I$4</definedName>
    <definedName name="Month">Calculations!$B$3:$B$14</definedName>
    <definedName name="Month_Nb">Calculations!$B$3:$D$14</definedName>
    <definedName name="NbOfYears">[1]Savings!$AO$8</definedName>
    <definedName name="Period">Calculations!$I$11</definedName>
    <definedName name="Personnel_List">Readme!$Z$5:$Z$16</definedName>
    <definedName name="PSW_EXPORT_1" hidden="1">Report!$T$25</definedName>
    <definedName name="PSW_NEXT_0" hidden="1">'Monthly Schedule'!$AC$2</definedName>
    <definedName name="PSW_SAVE_0" hidden="1">'Monthly Schedule'!$Z$2</definedName>
    <definedName name="PSWInput_0_0" hidden="1">'Monthly Schedule'!$D$7</definedName>
    <definedName name="PSWInput_0_1" hidden="1">'Monthly Schedule'!$D$8</definedName>
    <definedName name="PSWInput_0_10" hidden="1">'Monthly Schedule'!$H$10</definedName>
    <definedName name="PSWInput_0_100" hidden="1">'Monthly Schedule'!$D$31</definedName>
    <definedName name="PSWInput_0_101" hidden="1">'Monthly Schedule'!$D$32</definedName>
    <definedName name="PSWInput_0_102" hidden="1">'Monthly Schedule'!$D$33</definedName>
    <definedName name="PSWInput_0_103" hidden="1">'Monthly Schedule'!$D$34</definedName>
    <definedName name="PSWInput_0_104" hidden="1">'Monthly Schedule'!$D$35</definedName>
    <definedName name="PSWInput_0_105" hidden="1">'Monthly Schedule'!$H$29</definedName>
    <definedName name="PSWInput_0_106" hidden="1">'Monthly Schedule'!$H$30</definedName>
    <definedName name="PSWInput_0_107" hidden="1">'Monthly Schedule'!$H$31</definedName>
    <definedName name="PSWInput_0_108" hidden="1">'Monthly Schedule'!$H$32</definedName>
    <definedName name="PSWInput_0_109" hidden="1">'Monthly Schedule'!$H$33</definedName>
    <definedName name="PSWInput_0_11" hidden="1">'Monthly Schedule'!$H$11</definedName>
    <definedName name="PSWInput_0_110" hidden="1">'Monthly Schedule'!$H$34</definedName>
    <definedName name="PSWInput_0_111" hidden="1">'Monthly Schedule'!$H$35</definedName>
    <definedName name="PSWInput_0_112" hidden="1">'Monthly Schedule'!$L$29</definedName>
    <definedName name="PSWInput_0_113" hidden="1">'Monthly Schedule'!$L$30</definedName>
    <definedName name="PSWInput_0_114" hidden="1">'Monthly Schedule'!$L$31</definedName>
    <definedName name="PSWInput_0_115" hidden="1">'Monthly Schedule'!$L$32</definedName>
    <definedName name="PSWInput_0_116" hidden="1">'Monthly Schedule'!$L$33</definedName>
    <definedName name="PSWInput_0_117" hidden="1">'Monthly Schedule'!$L$34</definedName>
    <definedName name="PSWInput_0_118" hidden="1">'Monthly Schedule'!$L$35</definedName>
    <definedName name="PSWInput_0_119" hidden="1">'Monthly Schedule'!$P$29</definedName>
    <definedName name="PSWInput_0_12" hidden="1">'Monthly Schedule'!$H$12</definedName>
    <definedName name="PSWInput_0_120" hidden="1">'Monthly Schedule'!$P$30</definedName>
    <definedName name="PSWInput_0_121" hidden="1">'Monthly Schedule'!$P$31</definedName>
    <definedName name="PSWInput_0_122" hidden="1">'Monthly Schedule'!$P$32</definedName>
    <definedName name="PSWInput_0_123" hidden="1">'Monthly Schedule'!$P$33</definedName>
    <definedName name="PSWInput_0_124" hidden="1">'Monthly Schedule'!$P$34</definedName>
    <definedName name="PSWInput_0_125" hidden="1">'Monthly Schedule'!$P$35</definedName>
    <definedName name="PSWInput_0_126" hidden="1">'Monthly Schedule'!$T$29</definedName>
    <definedName name="PSWInput_0_127" hidden="1">'Monthly Schedule'!$T$30</definedName>
    <definedName name="PSWInput_0_128" hidden="1">'Monthly Schedule'!$T$31</definedName>
    <definedName name="PSWInput_0_129" hidden="1">'Monthly Schedule'!$T$32</definedName>
    <definedName name="PSWInput_0_13" hidden="1">'Monthly Schedule'!$H$13</definedName>
    <definedName name="PSWInput_0_130" hidden="1">'Monthly Schedule'!$T$33</definedName>
    <definedName name="PSWInput_0_131" hidden="1">'Monthly Schedule'!$T$34</definedName>
    <definedName name="PSWInput_0_132" hidden="1">'Monthly Schedule'!$T$35</definedName>
    <definedName name="PSWInput_0_133" hidden="1">'Monthly Schedule'!$X$29</definedName>
    <definedName name="PSWInput_0_134" hidden="1">'Monthly Schedule'!$X$30</definedName>
    <definedName name="PSWInput_0_135" hidden="1">'Monthly Schedule'!$X$31</definedName>
    <definedName name="PSWInput_0_136" hidden="1">'Monthly Schedule'!$X$32</definedName>
    <definedName name="PSWInput_0_137" hidden="1">'Monthly Schedule'!$X$33</definedName>
    <definedName name="PSWInput_0_138" hidden="1">'Monthly Schedule'!$X$34</definedName>
    <definedName name="PSWInput_0_139" hidden="1">'Monthly Schedule'!$X$35</definedName>
    <definedName name="PSWInput_0_14" hidden="1">'Monthly Schedule'!$L$7</definedName>
    <definedName name="PSWInput_0_140" hidden="1">'Monthly Schedule'!$AB$29</definedName>
    <definedName name="PSWInput_0_141" hidden="1">'Monthly Schedule'!$AB$30</definedName>
    <definedName name="PSWInput_0_142" hidden="1">'Monthly Schedule'!$AB$31</definedName>
    <definedName name="PSWInput_0_143" hidden="1">'Monthly Schedule'!$AB$32</definedName>
    <definedName name="PSWInput_0_144" hidden="1">'Monthly Schedule'!$AB$33</definedName>
    <definedName name="PSWInput_0_145" hidden="1">'Monthly Schedule'!$AB$34</definedName>
    <definedName name="PSWInput_0_146" hidden="1">'Monthly Schedule'!$AB$35</definedName>
    <definedName name="PSWInput_0_147" hidden="1">'Monthly Schedule'!$D$40</definedName>
    <definedName name="PSWInput_0_148" hidden="1">'Monthly Schedule'!$D$41</definedName>
    <definedName name="PSWInput_0_149" hidden="1">'Monthly Schedule'!$D$42</definedName>
    <definedName name="PSWInput_0_15" hidden="1">'Monthly Schedule'!$L$8</definedName>
    <definedName name="PSWInput_0_150" hidden="1">'Monthly Schedule'!$D$43</definedName>
    <definedName name="PSWInput_0_151" hidden="1">'Monthly Schedule'!$D$44</definedName>
    <definedName name="PSWInput_0_152" hidden="1">'Monthly Schedule'!$D$45</definedName>
    <definedName name="PSWInput_0_153" hidden="1">'Monthly Schedule'!$D$46</definedName>
    <definedName name="PSWInput_0_154" hidden="1">'Monthly Schedule'!$H$40</definedName>
    <definedName name="PSWInput_0_155" hidden="1">'Monthly Schedule'!$H$41</definedName>
    <definedName name="PSWInput_0_156" hidden="1">'Monthly Schedule'!$H$42</definedName>
    <definedName name="PSWInput_0_157" hidden="1">'Monthly Schedule'!$H$43</definedName>
    <definedName name="PSWInput_0_158" hidden="1">'Monthly Schedule'!$H$44</definedName>
    <definedName name="PSWInput_0_159" hidden="1">'Monthly Schedule'!$H$45</definedName>
    <definedName name="PSWInput_0_16" hidden="1">'Monthly Schedule'!$L$9</definedName>
    <definedName name="PSWInput_0_160" hidden="1">'Monthly Schedule'!$H$46</definedName>
    <definedName name="PSWInput_0_161" hidden="1">'Monthly Schedule'!$L$40</definedName>
    <definedName name="PSWInput_0_162" hidden="1">'Monthly Schedule'!$L$41</definedName>
    <definedName name="PSWInput_0_163" hidden="1">'Monthly Schedule'!$L$42</definedName>
    <definedName name="PSWInput_0_164" hidden="1">'Monthly Schedule'!$L$43</definedName>
    <definedName name="PSWInput_0_165" hidden="1">'Monthly Schedule'!$L$44</definedName>
    <definedName name="PSWInput_0_166" hidden="1">'Monthly Schedule'!$L$45</definedName>
    <definedName name="PSWInput_0_167" hidden="1">'Monthly Schedule'!$L$46</definedName>
    <definedName name="PSWInput_0_168" hidden="1">'Monthly Schedule'!$P$40</definedName>
    <definedName name="PSWInput_0_169" hidden="1">'Monthly Schedule'!$P$41</definedName>
    <definedName name="PSWInput_0_17" hidden="1">'Monthly Schedule'!$L$10</definedName>
    <definedName name="PSWInput_0_170" hidden="1">'Monthly Schedule'!$P$42</definedName>
    <definedName name="PSWInput_0_171" hidden="1">'Monthly Schedule'!$P$43</definedName>
    <definedName name="PSWInput_0_172" hidden="1">'Monthly Schedule'!$P$44</definedName>
    <definedName name="PSWInput_0_173" hidden="1">'Monthly Schedule'!$P$45</definedName>
    <definedName name="PSWInput_0_174" hidden="1">'Monthly Schedule'!$P$46</definedName>
    <definedName name="PSWInput_0_175" hidden="1">'Monthly Schedule'!$T$40</definedName>
    <definedName name="PSWInput_0_176" hidden="1">'Monthly Schedule'!$T$41</definedName>
    <definedName name="PSWInput_0_177" hidden="1">'Monthly Schedule'!$T$42</definedName>
    <definedName name="PSWInput_0_178" hidden="1">'Monthly Schedule'!$T$43</definedName>
    <definedName name="PSWInput_0_179" hidden="1">'Monthly Schedule'!$T$44</definedName>
    <definedName name="PSWInput_0_18" hidden="1">'Monthly Schedule'!$L$11</definedName>
    <definedName name="PSWInput_0_180" hidden="1">'Monthly Schedule'!$T$45</definedName>
    <definedName name="PSWInput_0_181" hidden="1">'Monthly Schedule'!$T$46</definedName>
    <definedName name="PSWInput_0_182" hidden="1">'Monthly Schedule'!$X$40</definedName>
    <definedName name="PSWInput_0_183" hidden="1">'Monthly Schedule'!$X$41</definedName>
    <definedName name="PSWInput_0_184" hidden="1">'Monthly Schedule'!$X$42</definedName>
    <definedName name="PSWInput_0_185" hidden="1">'Monthly Schedule'!$X$43</definedName>
    <definedName name="PSWInput_0_186" hidden="1">'Monthly Schedule'!$X$44</definedName>
    <definedName name="PSWInput_0_187" hidden="1">'Monthly Schedule'!$X$45</definedName>
    <definedName name="PSWInput_0_188" hidden="1">'Monthly Schedule'!$X$46</definedName>
    <definedName name="PSWInput_0_189" hidden="1">'Monthly Schedule'!$AB$40</definedName>
    <definedName name="PSWInput_0_19" hidden="1">'Monthly Schedule'!$L$12</definedName>
    <definedName name="PSWInput_0_190" hidden="1">'Monthly Schedule'!$AB$41</definedName>
    <definedName name="PSWInput_0_191" hidden="1">'Monthly Schedule'!$AB$42</definedName>
    <definedName name="PSWInput_0_192" hidden="1">'Monthly Schedule'!$AB$43</definedName>
    <definedName name="PSWInput_0_193" hidden="1">'Monthly Schedule'!$AB$44</definedName>
    <definedName name="PSWInput_0_194" hidden="1">'Monthly Schedule'!$AB$45</definedName>
    <definedName name="PSWInput_0_195" hidden="1">'Monthly Schedule'!$AB$46</definedName>
    <definedName name="PSWInput_0_2" hidden="1">'Monthly Schedule'!$D$9</definedName>
    <definedName name="PSWInput_0_20" hidden="1">'Monthly Schedule'!$L$13</definedName>
    <definedName name="PSWInput_0_21" hidden="1">'Monthly Schedule'!$P$7</definedName>
    <definedName name="PSWInput_0_22" hidden="1">'Monthly Schedule'!$P$8</definedName>
    <definedName name="PSWInput_0_23" hidden="1">'Monthly Schedule'!$P$9</definedName>
    <definedName name="PSWInput_0_24" hidden="1">'Monthly Schedule'!$P$10</definedName>
    <definedName name="PSWInput_0_25" hidden="1">'Monthly Schedule'!$P$11</definedName>
    <definedName name="PSWInput_0_26" hidden="1">'Monthly Schedule'!$P$12</definedName>
    <definedName name="PSWInput_0_27" hidden="1">'Monthly Schedule'!$P$13</definedName>
    <definedName name="PSWInput_0_28" hidden="1">'Monthly Schedule'!$T$7</definedName>
    <definedName name="PSWInput_0_29" hidden="1">'Monthly Schedule'!$T$8</definedName>
    <definedName name="PSWInput_0_3" hidden="1">'Monthly Schedule'!$D$10</definedName>
    <definedName name="PSWInput_0_30" hidden="1">'Monthly Schedule'!$T$9</definedName>
    <definedName name="PSWInput_0_31" hidden="1">'Monthly Schedule'!$T$10</definedName>
    <definedName name="PSWInput_0_32" hidden="1">'Monthly Schedule'!$T$11</definedName>
    <definedName name="PSWInput_0_33" hidden="1">'Monthly Schedule'!$T$12</definedName>
    <definedName name="PSWInput_0_34" hidden="1">'Monthly Schedule'!$T$13</definedName>
    <definedName name="PSWInput_0_35" hidden="1">'Monthly Schedule'!$X$7</definedName>
    <definedName name="PSWInput_0_36" hidden="1">'Monthly Schedule'!$X$8</definedName>
    <definedName name="PSWInput_0_37" hidden="1">'Monthly Schedule'!$X$9</definedName>
    <definedName name="PSWInput_0_38" hidden="1">'Monthly Schedule'!$X$10</definedName>
    <definedName name="PSWInput_0_39" hidden="1">'Monthly Schedule'!$X$11</definedName>
    <definedName name="PSWInput_0_4" hidden="1">'Monthly Schedule'!$D$11</definedName>
    <definedName name="PSWInput_0_40" hidden="1">'Monthly Schedule'!$X$12</definedName>
    <definedName name="PSWInput_0_41" hidden="1">'Monthly Schedule'!$X$13</definedName>
    <definedName name="PSWInput_0_42" hidden="1">'Monthly Schedule'!$AB$7</definedName>
    <definedName name="PSWInput_0_43" hidden="1">'Monthly Schedule'!$AB$8</definedName>
    <definedName name="PSWInput_0_44" hidden="1">'Monthly Schedule'!$AB$9</definedName>
    <definedName name="PSWInput_0_45" hidden="1">'Monthly Schedule'!$AB$10</definedName>
    <definedName name="PSWInput_0_46" hidden="1">'Monthly Schedule'!$AB$11</definedName>
    <definedName name="PSWInput_0_47" hidden="1">'Monthly Schedule'!$AB$12</definedName>
    <definedName name="PSWInput_0_48" hidden="1">'Monthly Schedule'!$AB$13</definedName>
    <definedName name="PSWInput_0_49" hidden="1">'Monthly Schedule'!$D$18</definedName>
    <definedName name="PSWInput_0_5" hidden="1">'Monthly Schedule'!$D$12</definedName>
    <definedName name="PSWInput_0_50" hidden="1">'Monthly Schedule'!$D$19</definedName>
    <definedName name="PSWInput_0_51" hidden="1">'Monthly Schedule'!$D$20</definedName>
    <definedName name="PSWInput_0_52" hidden="1">'Monthly Schedule'!$D$21</definedName>
    <definedName name="PSWInput_0_53" hidden="1">'Monthly Schedule'!$D$22</definedName>
    <definedName name="PSWInput_0_54" hidden="1">'Monthly Schedule'!$D$23</definedName>
    <definedName name="PSWInput_0_55" hidden="1">'Monthly Schedule'!$D$24</definedName>
    <definedName name="PSWInput_0_56" hidden="1">'Monthly Schedule'!$H$18</definedName>
    <definedName name="PSWInput_0_57" hidden="1">'Monthly Schedule'!$H$19</definedName>
    <definedName name="PSWInput_0_58" hidden="1">'Monthly Schedule'!$H$20</definedName>
    <definedName name="PSWInput_0_59" hidden="1">'Monthly Schedule'!$H$21</definedName>
    <definedName name="PSWInput_0_6" hidden="1">'Monthly Schedule'!$D$13</definedName>
    <definedName name="PSWInput_0_60" hidden="1">'Monthly Schedule'!$H$22</definedName>
    <definedName name="PSWInput_0_61" hidden="1">'Monthly Schedule'!$H$23</definedName>
    <definedName name="PSWInput_0_62" hidden="1">'Monthly Schedule'!$H$24</definedName>
    <definedName name="PSWInput_0_63" hidden="1">'Monthly Schedule'!$L$18</definedName>
    <definedName name="PSWInput_0_64" hidden="1">'Monthly Schedule'!$L$19</definedName>
    <definedName name="PSWInput_0_65" hidden="1">'Monthly Schedule'!$L$20</definedName>
    <definedName name="PSWInput_0_66" hidden="1">'Monthly Schedule'!$L$21</definedName>
    <definedName name="PSWInput_0_67" hidden="1">'Monthly Schedule'!$L$22</definedName>
    <definedName name="PSWInput_0_68" hidden="1">'Monthly Schedule'!$L$23</definedName>
    <definedName name="PSWInput_0_69" hidden="1">'Monthly Schedule'!$L$24</definedName>
    <definedName name="PSWInput_0_7" hidden="1">'Monthly Schedule'!$H$7</definedName>
    <definedName name="PSWInput_0_70" hidden="1">'Monthly Schedule'!$P$18</definedName>
    <definedName name="PSWInput_0_71" hidden="1">'Monthly Schedule'!$P$19</definedName>
    <definedName name="PSWInput_0_72" hidden="1">'Monthly Schedule'!$P$20</definedName>
    <definedName name="PSWInput_0_73" hidden="1">'Monthly Schedule'!$P$21</definedName>
    <definedName name="PSWInput_0_74" hidden="1">'Monthly Schedule'!$P$22</definedName>
    <definedName name="PSWInput_0_75" hidden="1">'Monthly Schedule'!$P$23</definedName>
    <definedName name="PSWInput_0_76" hidden="1">'Monthly Schedule'!$P$24</definedName>
    <definedName name="PSWInput_0_77" hidden="1">'Monthly Schedule'!$T$18</definedName>
    <definedName name="PSWInput_0_78" hidden="1">'Monthly Schedule'!$T$19</definedName>
    <definedName name="PSWInput_0_79" hidden="1">'Monthly Schedule'!$T$20</definedName>
    <definedName name="PSWInput_0_8" hidden="1">'Monthly Schedule'!$H$8</definedName>
    <definedName name="PSWInput_0_80" hidden="1">'Monthly Schedule'!$T$21</definedName>
    <definedName name="PSWInput_0_81" hidden="1">'Monthly Schedule'!$T$22</definedName>
    <definedName name="PSWInput_0_82" hidden="1">'Monthly Schedule'!$T$23</definedName>
    <definedName name="PSWInput_0_83" hidden="1">'Monthly Schedule'!$T$24</definedName>
    <definedName name="PSWInput_0_84" hidden="1">'Monthly Schedule'!$X$18</definedName>
    <definedName name="PSWInput_0_85" hidden="1">'Monthly Schedule'!$X$19</definedName>
    <definedName name="PSWInput_0_86" hidden="1">'Monthly Schedule'!$X$20</definedName>
    <definedName name="PSWInput_0_87" hidden="1">'Monthly Schedule'!$X$21</definedName>
    <definedName name="PSWInput_0_88" hidden="1">'Monthly Schedule'!$X$22</definedName>
    <definedName name="PSWInput_0_89" hidden="1">'Monthly Schedule'!$X$23</definedName>
    <definedName name="PSWInput_0_9" hidden="1">'Monthly Schedule'!$H$9</definedName>
    <definedName name="PSWInput_0_90" hidden="1">'Monthly Schedule'!$X$24</definedName>
    <definedName name="PSWInput_0_91" hidden="1">'Monthly Schedule'!$AB$18</definedName>
    <definedName name="PSWInput_0_92" hidden="1">'Monthly Schedule'!$AB$19</definedName>
    <definedName name="PSWInput_0_93" hidden="1">'Monthly Schedule'!$AB$20</definedName>
    <definedName name="PSWInput_0_94" hidden="1">'Monthly Schedule'!$AB$21</definedName>
    <definedName name="PSWInput_0_95" hidden="1">'Monthly Schedule'!$AB$22</definedName>
    <definedName name="PSWInput_0_96" hidden="1">'Monthly Schedule'!$AB$23</definedName>
    <definedName name="PSWInput_0_97" hidden="1">'Monthly Schedule'!$AB$24</definedName>
    <definedName name="PSWInput_0_98" hidden="1">'Monthly Schedule'!$D$29</definedName>
    <definedName name="PSWInput_0_99" hidden="1">'Monthly Schedule'!$D$30</definedName>
    <definedName name="PSWList_0_0" hidden="1">Readme!$Z$5:$Z$16</definedName>
    <definedName name="PSWList_0_1" hidden="1">Readme!$Z$5:$Z$16</definedName>
    <definedName name="PSWList_0_10" hidden="1">Readme!$Z$5:$Z$16</definedName>
    <definedName name="PSWList_0_100" hidden="1">Readme!$Z$5:$Z$16</definedName>
    <definedName name="PSWList_0_101" hidden="1">Readme!$Z$5:$Z$16</definedName>
    <definedName name="PSWList_0_102" hidden="1">Readme!$Z$5:$Z$16</definedName>
    <definedName name="PSWList_0_103" hidden="1">Readme!$Z$5:$Z$16</definedName>
    <definedName name="PSWList_0_104" hidden="1">Readme!$Z$5:$Z$16</definedName>
    <definedName name="PSWList_0_105" hidden="1">Readme!$Z$5:$Z$16</definedName>
    <definedName name="PSWList_0_106" hidden="1">Readme!$Z$5:$Z$16</definedName>
    <definedName name="PSWList_0_107" hidden="1">Readme!$Z$5:$Z$16</definedName>
    <definedName name="PSWList_0_108" hidden="1">Readme!$Z$5:$Z$16</definedName>
    <definedName name="PSWList_0_109" hidden="1">Readme!$Z$5:$Z$16</definedName>
    <definedName name="PSWList_0_11" hidden="1">Readme!$Z$5:$Z$16</definedName>
    <definedName name="PSWList_0_110" hidden="1">Readme!$Z$5:$Z$16</definedName>
    <definedName name="PSWList_0_111" hidden="1">Readme!$Z$5:$Z$16</definedName>
    <definedName name="PSWList_0_112" hidden="1">Readme!$Z$5:$Z$16</definedName>
    <definedName name="PSWList_0_113" hidden="1">Readme!$Z$5:$Z$16</definedName>
    <definedName name="PSWList_0_114" hidden="1">Readme!$Z$5:$Z$16</definedName>
    <definedName name="PSWList_0_115" hidden="1">Readme!$Z$5:$Z$16</definedName>
    <definedName name="PSWList_0_116" hidden="1">Readme!$Z$5:$Z$16</definedName>
    <definedName name="PSWList_0_117" hidden="1">Readme!$Z$5:$Z$16</definedName>
    <definedName name="PSWList_0_118" hidden="1">Readme!$Z$5:$Z$16</definedName>
    <definedName name="PSWList_0_119" hidden="1">Readme!$Z$5:$Z$16</definedName>
    <definedName name="PSWList_0_12" hidden="1">Readme!$Z$5:$Z$16</definedName>
    <definedName name="PSWList_0_120" hidden="1">Readme!$Z$5:$Z$16</definedName>
    <definedName name="PSWList_0_121" hidden="1">Readme!$Z$5:$Z$16</definedName>
    <definedName name="PSWList_0_122" hidden="1">Readme!$Z$5:$Z$16</definedName>
    <definedName name="PSWList_0_123" hidden="1">Readme!$Z$5:$Z$16</definedName>
    <definedName name="PSWList_0_124" hidden="1">Readme!$Z$5:$Z$16</definedName>
    <definedName name="PSWList_0_125" hidden="1">Readme!$Z$5:$Z$16</definedName>
    <definedName name="PSWList_0_126" hidden="1">Readme!$Z$5:$Z$16</definedName>
    <definedName name="PSWList_0_127" hidden="1">Readme!$Z$5:$Z$16</definedName>
    <definedName name="PSWList_0_128" hidden="1">Readme!$Z$5:$Z$16</definedName>
    <definedName name="PSWList_0_129" hidden="1">Readme!$Z$5:$Z$16</definedName>
    <definedName name="PSWList_0_13" hidden="1">Readme!$Z$5:$Z$16</definedName>
    <definedName name="PSWList_0_130" hidden="1">Readme!$Z$5:$Z$16</definedName>
    <definedName name="PSWList_0_131" hidden="1">Readme!$Z$5:$Z$16</definedName>
    <definedName name="PSWList_0_132" hidden="1">Readme!$Z$5:$Z$16</definedName>
    <definedName name="PSWList_0_133" hidden="1">Readme!$Z$5:$Z$16</definedName>
    <definedName name="PSWList_0_134" hidden="1">Readme!$Z$5:$Z$16</definedName>
    <definedName name="PSWList_0_135" hidden="1">Readme!$Z$5:$Z$16</definedName>
    <definedName name="PSWList_0_136" hidden="1">Readme!$Z$5:$Z$16</definedName>
    <definedName name="PSWList_0_137" hidden="1">Readme!$Z$5:$Z$16</definedName>
    <definedName name="PSWList_0_138" hidden="1">Readme!$Z$5:$Z$16</definedName>
    <definedName name="PSWList_0_139" hidden="1">Readme!$Z$5:$Z$16</definedName>
    <definedName name="PSWList_0_14" hidden="1">Readme!$Z$5:$Z$16</definedName>
    <definedName name="PSWList_0_140" hidden="1">Readme!$Z$5:$Z$16</definedName>
    <definedName name="PSWList_0_141" hidden="1">Readme!$Z$5:$Z$16</definedName>
    <definedName name="PSWList_0_142" hidden="1">Readme!$Z$5:$Z$16</definedName>
    <definedName name="PSWList_0_143" hidden="1">Readme!$Z$5:$Z$16</definedName>
    <definedName name="PSWList_0_144" hidden="1">Readme!$Z$5:$Z$16</definedName>
    <definedName name="PSWList_0_145" hidden="1">Readme!$Z$5:$Z$16</definedName>
    <definedName name="PSWList_0_146" hidden="1">Readme!$Z$5:$Z$16</definedName>
    <definedName name="PSWList_0_147" hidden="1">Readme!$Z$5:$Z$16</definedName>
    <definedName name="PSWList_0_148" hidden="1">Readme!$Z$5:$Z$16</definedName>
    <definedName name="PSWList_0_149" hidden="1">Readme!$Z$5:$Z$16</definedName>
    <definedName name="PSWList_0_15" hidden="1">Readme!$Z$5:$Z$16</definedName>
    <definedName name="PSWList_0_150" hidden="1">Readme!$Z$5:$Z$16</definedName>
    <definedName name="PSWList_0_151" hidden="1">Readme!$Z$5:$Z$16</definedName>
    <definedName name="PSWList_0_152" hidden="1">Readme!$Z$5:$Z$16</definedName>
    <definedName name="PSWList_0_153" hidden="1">Readme!$Z$5:$Z$16</definedName>
    <definedName name="PSWList_0_154" hidden="1">Readme!$Z$5:$Z$16</definedName>
    <definedName name="PSWList_0_155" hidden="1">Readme!$Z$5:$Z$16</definedName>
    <definedName name="PSWList_0_156" hidden="1">Readme!$Z$5:$Z$16</definedName>
    <definedName name="PSWList_0_157" hidden="1">Readme!$Z$5:$Z$16</definedName>
    <definedName name="PSWList_0_158" hidden="1">Readme!$Z$5:$Z$16</definedName>
    <definedName name="PSWList_0_159" hidden="1">Readme!$Z$5:$Z$16</definedName>
    <definedName name="PSWList_0_16" hidden="1">Readme!$Z$5:$Z$16</definedName>
    <definedName name="PSWList_0_160" hidden="1">Readme!$Z$5:$Z$16</definedName>
    <definedName name="PSWList_0_161" hidden="1">Readme!$Z$5:$Z$16</definedName>
    <definedName name="PSWList_0_162" hidden="1">Readme!$Z$5:$Z$16</definedName>
    <definedName name="PSWList_0_163" hidden="1">Readme!$Z$5:$Z$16</definedName>
    <definedName name="PSWList_0_164" hidden="1">Readme!$Z$5:$Z$16</definedName>
    <definedName name="PSWList_0_165" hidden="1">Readme!$Z$5:$Z$16</definedName>
    <definedName name="PSWList_0_166" hidden="1">Readme!$Z$5:$Z$16</definedName>
    <definedName name="PSWList_0_167" hidden="1">Readme!$Z$5:$Z$16</definedName>
    <definedName name="PSWList_0_168" hidden="1">Readme!$Z$5:$Z$16</definedName>
    <definedName name="PSWList_0_169" hidden="1">Readme!$Z$5:$Z$16</definedName>
    <definedName name="PSWList_0_17" hidden="1">Readme!$Z$5:$Z$16</definedName>
    <definedName name="PSWList_0_170" hidden="1">Readme!$Z$5:$Z$16</definedName>
    <definedName name="PSWList_0_171" hidden="1">Readme!$Z$5:$Z$16</definedName>
    <definedName name="PSWList_0_172" hidden="1">Readme!$Z$5:$Z$16</definedName>
    <definedName name="PSWList_0_173" hidden="1">Readme!$Z$5:$Z$16</definedName>
    <definedName name="PSWList_0_174" hidden="1">Readme!$Z$5:$Z$16</definedName>
    <definedName name="PSWList_0_175" hidden="1">Readme!$Z$5:$Z$16</definedName>
    <definedName name="PSWList_0_176" hidden="1">Readme!$Z$5:$Z$16</definedName>
    <definedName name="PSWList_0_177" hidden="1">Readme!$Z$5:$Z$16</definedName>
    <definedName name="PSWList_0_178" hidden="1">Readme!$Z$5:$Z$16</definedName>
    <definedName name="PSWList_0_179" hidden="1">Readme!$Z$5:$Z$16</definedName>
    <definedName name="PSWList_0_18" hidden="1">Readme!$Z$5:$Z$16</definedName>
    <definedName name="PSWList_0_180" hidden="1">Readme!$Z$5:$Z$16</definedName>
    <definedName name="PSWList_0_181" hidden="1">Readme!$Z$5:$Z$16</definedName>
    <definedName name="PSWList_0_182" hidden="1">Readme!$Z$5:$Z$16</definedName>
    <definedName name="PSWList_0_183" hidden="1">Readme!$Z$5:$Z$16</definedName>
    <definedName name="PSWList_0_184" hidden="1">Readme!$Z$5:$Z$16</definedName>
    <definedName name="PSWList_0_185" hidden="1">Readme!$Z$5:$Z$16</definedName>
    <definedName name="PSWList_0_186" hidden="1">Readme!$Z$5:$Z$16</definedName>
    <definedName name="PSWList_0_187" hidden="1">Readme!$Z$5:$Z$16</definedName>
    <definedName name="PSWList_0_188" hidden="1">Readme!$Z$5:$Z$16</definedName>
    <definedName name="PSWList_0_189" hidden="1">Readme!$Z$5:$Z$16</definedName>
    <definedName name="PSWList_0_19" hidden="1">Readme!$Z$5:$Z$16</definedName>
    <definedName name="PSWList_0_190" hidden="1">Readme!$Z$5:$Z$16</definedName>
    <definedName name="PSWList_0_191" hidden="1">Readme!$Z$5:$Z$16</definedName>
    <definedName name="PSWList_0_192" hidden="1">Readme!$Z$5:$Z$16</definedName>
    <definedName name="PSWList_0_193" hidden="1">Readme!$Z$5:$Z$16</definedName>
    <definedName name="PSWList_0_194" hidden="1">Readme!$Z$5:$Z$16</definedName>
    <definedName name="PSWList_0_195" hidden="1">Readme!$Z$5:$Z$16</definedName>
    <definedName name="PSWList_0_2" hidden="1">Readme!$Z$5:$Z$16</definedName>
    <definedName name="PSWList_0_20" hidden="1">Readme!$Z$5:$Z$16</definedName>
    <definedName name="PSWList_0_21" hidden="1">Readme!$Z$5:$Z$16</definedName>
    <definedName name="PSWList_0_22" hidden="1">Readme!$Z$5:$Z$16</definedName>
    <definedName name="PSWList_0_23" hidden="1">Readme!$Z$5:$Z$16</definedName>
    <definedName name="PSWList_0_24" hidden="1">Readme!$Z$5:$Z$16</definedName>
    <definedName name="PSWList_0_25" hidden="1">Readme!$Z$5:$Z$16</definedName>
    <definedName name="PSWList_0_26" hidden="1">Readme!$Z$5:$Z$16</definedName>
    <definedName name="PSWList_0_27" hidden="1">Readme!$Z$5:$Z$16</definedName>
    <definedName name="PSWList_0_28" hidden="1">Readme!$Z$5:$Z$16</definedName>
    <definedName name="PSWList_0_29" hidden="1">Readme!$Z$5:$Z$16</definedName>
    <definedName name="PSWList_0_3" hidden="1">Readme!$Z$5:$Z$16</definedName>
    <definedName name="PSWList_0_30" hidden="1">Readme!$Z$5:$Z$16</definedName>
    <definedName name="PSWList_0_31" hidden="1">Readme!$Z$5:$Z$16</definedName>
    <definedName name="PSWList_0_32" hidden="1">Readme!$Z$5:$Z$16</definedName>
    <definedName name="PSWList_0_33" hidden="1">Readme!$Z$5:$Z$16</definedName>
    <definedName name="PSWList_0_34" hidden="1">Readme!$Z$5:$Z$16</definedName>
    <definedName name="PSWList_0_35" hidden="1">Readme!$Z$5:$Z$16</definedName>
    <definedName name="PSWList_0_36" hidden="1">Readme!$Z$5:$Z$16</definedName>
    <definedName name="PSWList_0_37" hidden="1">Readme!$Z$5:$Z$16</definedName>
    <definedName name="PSWList_0_38" hidden="1">Readme!$Z$5:$Z$16</definedName>
    <definedName name="PSWList_0_39" hidden="1">Readme!$Z$5:$Z$16</definedName>
    <definedName name="PSWList_0_4" hidden="1">Readme!$Z$5:$Z$16</definedName>
    <definedName name="PSWList_0_40" hidden="1">Readme!$Z$5:$Z$16</definedName>
    <definedName name="PSWList_0_41" hidden="1">Readme!$Z$5:$Z$16</definedName>
    <definedName name="PSWList_0_42" hidden="1">Readme!$Z$5:$Z$16</definedName>
    <definedName name="PSWList_0_43" hidden="1">Readme!$Z$5:$Z$16</definedName>
    <definedName name="PSWList_0_44" hidden="1">Readme!$Z$5:$Z$16</definedName>
    <definedName name="PSWList_0_45" hidden="1">Readme!$Z$5:$Z$16</definedName>
    <definedName name="PSWList_0_46" hidden="1">Readme!$Z$5:$Z$16</definedName>
    <definedName name="PSWList_0_47" hidden="1">Readme!$Z$5:$Z$16</definedName>
    <definedName name="PSWList_0_48" hidden="1">Readme!$Z$5:$Z$16</definedName>
    <definedName name="PSWList_0_49" hidden="1">Readme!$Z$5:$Z$16</definedName>
    <definedName name="PSWList_0_5" hidden="1">Readme!$Z$5:$Z$16</definedName>
    <definedName name="PSWList_0_50" hidden="1">Readme!$Z$5:$Z$16</definedName>
    <definedName name="PSWList_0_51" hidden="1">Readme!$Z$5:$Z$16</definedName>
    <definedName name="PSWList_0_52" hidden="1">Readme!$Z$5:$Z$16</definedName>
    <definedName name="PSWList_0_53" hidden="1">Readme!$Z$5:$Z$16</definedName>
    <definedName name="PSWList_0_54" hidden="1">Readme!$Z$5:$Z$16</definedName>
    <definedName name="PSWList_0_55" hidden="1">Readme!$Z$5:$Z$16</definedName>
    <definedName name="PSWList_0_56" hidden="1">Readme!$Z$5:$Z$16</definedName>
    <definedName name="PSWList_0_57" hidden="1">Readme!$Z$5:$Z$16</definedName>
    <definedName name="PSWList_0_58" hidden="1">Readme!$Z$5:$Z$16</definedName>
    <definedName name="PSWList_0_59" hidden="1">Readme!$Z$5:$Z$16</definedName>
    <definedName name="PSWList_0_6" hidden="1">Readme!$Z$5:$Z$16</definedName>
    <definedName name="PSWList_0_60" hidden="1">Readme!$Z$5:$Z$16</definedName>
    <definedName name="PSWList_0_61" hidden="1">Readme!$Z$5:$Z$16</definedName>
    <definedName name="PSWList_0_62" hidden="1">Readme!$Z$5:$Z$16</definedName>
    <definedName name="PSWList_0_63" hidden="1">Readme!$Z$5:$Z$16</definedName>
    <definedName name="PSWList_0_64" hidden="1">Readme!$Z$5:$Z$16</definedName>
    <definedName name="PSWList_0_65" hidden="1">Readme!$Z$5:$Z$16</definedName>
    <definedName name="PSWList_0_66" hidden="1">Readme!$Z$5:$Z$16</definedName>
    <definedName name="PSWList_0_67" hidden="1">Readme!$Z$5:$Z$16</definedName>
    <definedName name="PSWList_0_68" hidden="1">Readme!$Z$5:$Z$16</definedName>
    <definedName name="PSWList_0_69" hidden="1">Readme!$Z$5:$Z$16</definedName>
    <definedName name="PSWList_0_7" hidden="1">Readme!$Z$5:$Z$16</definedName>
    <definedName name="PSWList_0_70" hidden="1">Readme!$Z$5:$Z$16</definedName>
    <definedName name="PSWList_0_71" hidden="1">Readme!$Z$5:$Z$16</definedName>
    <definedName name="PSWList_0_72" hidden="1">Readme!$Z$5:$Z$16</definedName>
    <definedName name="PSWList_0_73" hidden="1">Readme!$Z$5:$Z$16</definedName>
    <definedName name="PSWList_0_74" hidden="1">Readme!$Z$5:$Z$16</definedName>
    <definedName name="PSWList_0_75" hidden="1">Readme!$Z$5:$Z$16</definedName>
    <definedName name="PSWList_0_76" hidden="1">Readme!$Z$5:$Z$16</definedName>
    <definedName name="PSWList_0_77" hidden="1">Readme!$Z$5:$Z$16</definedName>
    <definedName name="PSWList_0_78" hidden="1">Readme!$Z$5:$Z$16</definedName>
    <definedName name="PSWList_0_79" hidden="1">Readme!$Z$5:$Z$16</definedName>
    <definedName name="PSWList_0_8" hidden="1">Readme!$Z$5:$Z$16</definedName>
    <definedName name="PSWList_0_80" hidden="1">Readme!$Z$5:$Z$16</definedName>
    <definedName name="PSWList_0_81" hidden="1">Readme!$Z$5:$Z$16</definedName>
    <definedName name="PSWList_0_82" hidden="1">Readme!$Z$5:$Z$16</definedName>
    <definedName name="PSWList_0_83" hidden="1">Readme!$Z$5:$Z$16</definedName>
    <definedName name="PSWList_0_84" hidden="1">Readme!$Z$5:$Z$16</definedName>
    <definedName name="PSWList_0_85" hidden="1">Readme!$Z$5:$Z$16</definedName>
    <definedName name="PSWList_0_86" hidden="1">Readme!$Z$5:$Z$16</definedName>
    <definedName name="PSWList_0_87" hidden="1">Readme!$Z$5:$Z$16</definedName>
    <definedName name="PSWList_0_88" hidden="1">Readme!$Z$5:$Z$16</definedName>
    <definedName name="PSWList_0_89" hidden="1">Readme!$Z$5:$Z$16</definedName>
    <definedName name="PSWList_0_9" hidden="1">Readme!$Z$5:$Z$16</definedName>
    <definedName name="PSWList_0_90" hidden="1">Readme!$Z$5:$Z$16</definedName>
    <definedName name="PSWList_0_91" hidden="1">Readme!$Z$5:$Z$16</definedName>
    <definedName name="PSWList_0_92" hidden="1">Readme!$Z$5:$Z$16</definedName>
    <definedName name="PSWList_0_93" hidden="1">Readme!$Z$5:$Z$16</definedName>
    <definedName name="PSWList_0_94" hidden="1">Readme!$Z$5:$Z$16</definedName>
    <definedName name="PSWList_0_95" hidden="1">Readme!$Z$5:$Z$16</definedName>
    <definedName name="PSWList_0_96" hidden="1">Readme!$Z$5:$Z$16</definedName>
    <definedName name="PSWList_0_97" hidden="1">Readme!$Z$5:$Z$16</definedName>
    <definedName name="PSWList_0_98" hidden="1">Readme!$Z$5:$Z$16</definedName>
    <definedName name="PSWList_0_99" hidden="1">Readme!$Z$5:$Z$16</definedName>
    <definedName name="PSWOutput_0" hidden="1">'Monthly Schedule'!$A$1:$AD$47</definedName>
    <definedName name="PSWOutput_1" hidden="1">Report!$A$1:$X$26</definedName>
    <definedName name="PSWSavingCell_0" hidden="1">Calculations!$I$11</definedName>
    <definedName name="PSWSavingCell_1" hidden="1">'Monthly Schedule'!$D$7</definedName>
    <definedName name="PSWSavingCell_10" hidden="1">'Monthly Schedule'!$H$9</definedName>
    <definedName name="PSWSavingCell_100" hidden="1">'Monthly Schedule'!$D$30</definedName>
    <definedName name="PSWSavingCell_101" hidden="1">'Monthly Schedule'!$D$31</definedName>
    <definedName name="PSWSavingCell_102" hidden="1">'Monthly Schedule'!$D$32</definedName>
    <definedName name="PSWSavingCell_103" hidden="1">'Monthly Schedule'!$D$33</definedName>
    <definedName name="PSWSavingCell_104" hidden="1">'Monthly Schedule'!$D$34</definedName>
    <definedName name="PSWSavingCell_105" hidden="1">'Monthly Schedule'!$D$35</definedName>
    <definedName name="PSWSavingCell_106" hidden="1">'Monthly Schedule'!$H$29</definedName>
    <definedName name="PSWSavingCell_107" hidden="1">'Monthly Schedule'!$H$30</definedName>
    <definedName name="PSWSavingCell_108" hidden="1">'Monthly Schedule'!$H$31</definedName>
    <definedName name="PSWSavingCell_109" hidden="1">'Monthly Schedule'!$H$32</definedName>
    <definedName name="PSWSavingCell_11" hidden="1">'Monthly Schedule'!$H$10</definedName>
    <definedName name="PSWSavingCell_110" hidden="1">'Monthly Schedule'!$H$33</definedName>
    <definedName name="PSWSavingCell_111" hidden="1">'Monthly Schedule'!$H$34</definedName>
    <definedName name="PSWSavingCell_112" hidden="1">'Monthly Schedule'!$H$35</definedName>
    <definedName name="PSWSavingCell_113" hidden="1">'Monthly Schedule'!$L$29</definedName>
    <definedName name="PSWSavingCell_114" hidden="1">'Monthly Schedule'!$L$30</definedName>
    <definedName name="PSWSavingCell_115" hidden="1">'Monthly Schedule'!$L$31</definedName>
    <definedName name="PSWSavingCell_116" hidden="1">'Monthly Schedule'!$L$32</definedName>
    <definedName name="PSWSavingCell_117" hidden="1">'Monthly Schedule'!$L$33</definedName>
    <definedName name="PSWSavingCell_118" hidden="1">'Monthly Schedule'!$L$34</definedName>
    <definedName name="PSWSavingCell_119" hidden="1">'Monthly Schedule'!$L$35</definedName>
    <definedName name="PSWSavingCell_12" hidden="1">'Monthly Schedule'!$H$11</definedName>
    <definedName name="PSWSavingCell_120" hidden="1">'Monthly Schedule'!$P$29</definedName>
    <definedName name="PSWSavingCell_121" hidden="1">'Monthly Schedule'!$P$30</definedName>
    <definedName name="PSWSavingCell_122" hidden="1">'Monthly Schedule'!$P$31</definedName>
    <definedName name="PSWSavingCell_123" hidden="1">'Monthly Schedule'!$P$32</definedName>
    <definedName name="PSWSavingCell_124" hidden="1">'Monthly Schedule'!$P$33</definedName>
    <definedName name="PSWSavingCell_125" hidden="1">'Monthly Schedule'!$P$34</definedName>
    <definedName name="PSWSavingCell_126" hidden="1">'Monthly Schedule'!$P$35</definedName>
    <definedName name="PSWSavingCell_127" hidden="1">'Monthly Schedule'!$T$29</definedName>
    <definedName name="PSWSavingCell_128" hidden="1">'Monthly Schedule'!$T$30</definedName>
    <definedName name="PSWSavingCell_129" hidden="1">'Monthly Schedule'!$T$31</definedName>
    <definedName name="PSWSavingCell_13" hidden="1">'Monthly Schedule'!$H$12</definedName>
    <definedName name="PSWSavingCell_130" hidden="1">'Monthly Schedule'!$T$32</definedName>
    <definedName name="PSWSavingCell_131" hidden="1">'Monthly Schedule'!$T$33</definedName>
    <definedName name="PSWSavingCell_132" hidden="1">'Monthly Schedule'!$T$34</definedName>
    <definedName name="PSWSavingCell_133" hidden="1">'Monthly Schedule'!$T$35</definedName>
    <definedName name="PSWSavingCell_134" hidden="1">'Monthly Schedule'!$X$29</definedName>
    <definedName name="PSWSavingCell_135" hidden="1">'Monthly Schedule'!$X$30</definedName>
    <definedName name="PSWSavingCell_136" hidden="1">'Monthly Schedule'!$X$31</definedName>
    <definedName name="PSWSavingCell_137" hidden="1">'Monthly Schedule'!$X$32</definedName>
    <definedName name="PSWSavingCell_138" hidden="1">'Monthly Schedule'!$X$33</definedName>
    <definedName name="PSWSavingCell_139" hidden="1">'Monthly Schedule'!$X$34</definedName>
    <definedName name="PSWSavingCell_14" hidden="1">'Monthly Schedule'!$H$13</definedName>
    <definedName name="PSWSavingCell_140" hidden="1">'Monthly Schedule'!$X$35</definedName>
    <definedName name="PSWSavingCell_141" hidden="1">'Monthly Schedule'!$AB$29</definedName>
    <definedName name="PSWSavingCell_142" hidden="1">'Monthly Schedule'!$AB$30</definedName>
    <definedName name="PSWSavingCell_143" hidden="1">'Monthly Schedule'!$AB$31</definedName>
    <definedName name="PSWSavingCell_144" hidden="1">'Monthly Schedule'!$AB$32</definedName>
    <definedName name="PSWSavingCell_145" hidden="1">'Monthly Schedule'!$AB$33</definedName>
    <definedName name="PSWSavingCell_146" hidden="1">'Monthly Schedule'!$AB$34</definedName>
    <definedName name="PSWSavingCell_147" hidden="1">'Monthly Schedule'!$AB$35</definedName>
    <definedName name="PSWSavingCell_148" hidden="1">'Monthly Schedule'!$D$40</definedName>
    <definedName name="PSWSavingCell_149" hidden="1">'Monthly Schedule'!$D$41</definedName>
    <definedName name="PSWSavingCell_15" hidden="1">'Monthly Schedule'!$L$7</definedName>
    <definedName name="PSWSavingCell_150" hidden="1">'Monthly Schedule'!$D$42</definedName>
    <definedName name="PSWSavingCell_151" hidden="1">'Monthly Schedule'!$D$43</definedName>
    <definedName name="PSWSavingCell_152" hidden="1">'Monthly Schedule'!$D$44</definedName>
    <definedName name="PSWSavingCell_153" hidden="1">'Monthly Schedule'!$D$45</definedName>
    <definedName name="PSWSavingCell_154" hidden="1">'Monthly Schedule'!$D$46</definedName>
    <definedName name="PSWSavingCell_155" hidden="1">'Monthly Schedule'!$H$40</definedName>
    <definedName name="PSWSavingCell_156" hidden="1">'Monthly Schedule'!$H$41</definedName>
    <definedName name="PSWSavingCell_157" hidden="1">'Monthly Schedule'!$H$42</definedName>
    <definedName name="PSWSavingCell_158" hidden="1">'Monthly Schedule'!$H$43</definedName>
    <definedName name="PSWSavingCell_159" hidden="1">'Monthly Schedule'!$H$44</definedName>
    <definedName name="PSWSavingCell_16" hidden="1">'Monthly Schedule'!$L$8</definedName>
    <definedName name="PSWSavingCell_160" hidden="1">'Monthly Schedule'!$H$45</definedName>
    <definedName name="PSWSavingCell_161" hidden="1">'Monthly Schedule'!$H$46</definedName>
    <definedName name="PSWSavingCell_162" hidden="1">'Monthly Schedule'!$L$40</definedName>
    <definedName name="PSWSavingCell_163" hidden="1">'Monthly Schedule'!$L$41</definedName>
    <definedName name="PSWSavingCell_164" hidden="1">'Monthly Schedule'!$L$42</definedName>
    <definedName name="PSWSavingCell_165" hidden="1">'Monthly Schedule'!$L$43</definedName>
    <definedName name="PSWSavingCell_166" hidden="1">'Monthly Schedule'!$L$44</definedName>
    <definedName name="PSWSavingCell_167" hidden="1">'Monthly Schedule'!$L$45</definedName>
    <definedName name="PSWSavingCell_168" hidden="1">'Monthly Schedule'!$L$46</definedName>
    <definedName name="PSWSavingCell_169" hidden="1">'Monthly Schedule'!$P$40</definedName>
    <definedName name="PSWSavingCell_17" hidden="1">'Monthly Schedule'!$L$9</definedName>
    <definedName name="PSWSavingCell_170" hidden="1">'Monthly Schedule'!$P$41</definedName>
    <definedName name="PSWSavingCell_171" hidden="1">'Monthly Schedule'!$P$42</definedName>
    <definedName name="PSWSavingCell_172" hidden="1">'Monthly Schedule'!$P$43</definedName>
    <definedName name="PSWSavingCell_173" hidden="1">'Monthly Schedule'!$P$44</definedName>
    <definedName name="PSWSavingCell_174" hidden="1">'Monthly Schedule'!$P$45</definedName>
    <definedName name="PSWSavingCell_175" hidden="1">'Monthly Schedule'!$P$46</definedName>
    <definedName name="PSWSavingCell_176" hidden="1">'Monthly Schedule'!$T$40</definedName>
    <definedName name="PSWSavingCell_177" hidden="1">'Monthly Schedule'!$T$41</definedName>
    <definedName name="PSWSavingCell_178" hidden="1">'Monthly Schedule'!$T$42</definedName>
    <definedName name="PSWSavingCell_179" hidden="1">'Monthly Schedule'!$T$43</definedName>
    <definedName name="PSWSavingCell_18" hidden="1">'Monthly Schedule'!$L$10</definedName>
    <definedName name="PSWSavingCell_180" hidden="1">'Monthly Schedule'!$T$44</definedName>
    <definedName name="PSWSavingCell_181" hidden="1">'Monthly Schedule'!$T$45</definedName>
    <definedName name="PSWSavingCell_182" hidden="1">'Monthly Schedule'!$T$46</definedName>
    <definedName name="PSWSavingCell_183" hidden="1">'Monthly Schedule'!$X$40</definedName>
    <definedName name="PSWSavingCell_184" hidden="1">'Monthly Schedule'!$X$41</definedName>
    <definedName name="PSWSavingCell_185" hidden="1">'Monthly Schedule'!$X$42</definedName>
    <definedName name="PSWSavingCell_186" hidden="1">'Monthly Schedule'!$X$43</definedName>
    <definedName name="PSWSavingCell_187" hidden="1">'Monthly Schedule'!$X$44</definedName>
    <definedName name="PSWSavingCell_188" hidden="1">'Monthly Schedule'!$X$45</definedName>
    <definedName name="PSWSavingCell_189" hidden="1">'Monthly Schedule'!$X$46</definedName>
    <definedName name="PSWSavingCell_19" hidden="1">'Monthly Schedule'!$L$11</definedName>
    <definedName name="PSWSavingCell_190" hidden="1">'Monthly Schedule'!$AB$40</definedName>
    <definedName name="PSWSavingCell_191" hidden="1">'Monthly Schedule'!$AB$41</definedName>
    <definedName name="PSWSavingCell_192" hidden="1">'Monthly Schedule'!$AB$42</definedName>
    <definedName name="PSWSavingCell_193" hidden="1">'Monthly Schedule'!$AB$43</definedName>
    <definedName name="PSWSavingCell_194" hidden="1">'Monthly Schedule'!$AB$44</definedName>
    <definedName name="PSWSavingCell_195" hidden="1">'Monthly Schedule'!$AB$45</definedName>
    <definedName name="PSWSavingCell_196" hidden="1">'Monthly Schedule'!$AB$46</definedName>
    <definedName name="PSWSavingCell_2" hidden="1">'Monthly Schedule'!$D$8</definedName>
    <definedName name="PSWSavingCell_20" hidden="1">'Monthly Schedule'!$L$12</definedName>
    <definedName name="PSWSavingCell_21" hidden="1">'Monthly Schedule'!$L$13</definedName>
    <definedName name="PSWSavingCell_22" hidden="1">'Monthly Schedule'!$P$7</definedName>
    <definedName name="PSWSavingCell_23" hidden="1">'Monthly Schedule'!$P$8</definedName>
    <definedName name="PSWSavingCell_24" hidden="1">'Monthly Schedule'!$P$9</definedName>
    <definedName name="PSWSavingCell_25" hidden="1">'Monthly Schedule'!$P$10</definedName>
    <definedName name="PSWSavingCell_26" hidden="1">'Monthly Schedule'!$P$11</definedName>
    <definedName name="PSWSavingCell_27" hidden="1">'Monthly Schedule'!$P$12</definedName>
    <definedName name="PSWSavingCell_28" hidden="1">'Monthly Schedule'!$P$13</definedName>
    <definedName name="PSWSavingCell_29" hidden="1">'Monthly Schedule'!$T$7</definedName>
    <definedName name="PSWSavingCell_3" hidden="1">'Monthly Schedule'!$D$9</definedName>
    <definedName name="PSWSavingCell_30" hidden="1">'Monthly Schedule'!$T$8</definedName>
    <definedName name="PSWSavingCell_31" hidden="1">'Monthly Schedule'!$T$9</definedName>
    <definedName name="PSWSavingCell_32" hidden="1">'Monthly Schedule'!$T$10</definedName>
    <definedName name="PSWSavingCell_33" hidden="1">'Monthly Schedule'!$T$11</definedName>
    <definedName name="PSWSavingCell_34" hidden="1">'Monthly Schedule'!$T$12</definedName>
    <definedName name="PSWSavingCell_35" hidden="1">'Monthly Schedule'!$T$13</definedName>
    <definedName name="PSWSavingCell_36" hidden="1">'Monthly Schedule'!$X$7</definedName>
    <definedName name="PSWSavingCell_37" hidden="1">'Monthly Schedule'!$X$8</definedName>
    <definedName name="PSWSavingCell_38" hidden="1">'Monthly Schedule'!$X$9</definedName>
    <definedName name="PSWSavingCell_39" hidden="1">'Monthly Schedule'!$X$10</definedName>
    <definedName name="PSWSavingCell_4" hidden="1">'Monthly Schedule'!$D$10</definedName>
    <definedName name="PSWSavingCell_40" hidden="1">'Monthly Schedule'!$X$11</definedName>
    <definedName name="PSWSavingCell_41" hidden="1">'Monthly Schedule'!$X$12</definedName>
    <definedName name="PSWSavingCell_42" hidden="1">'Monthly Schedule'!$X$13</definedName>
    <definedName name="PSWSavingCell_43" hidden="1">'Monthly Schedule'!$AB$7</definedName>
    <definedName name="PSWSavingCell_44" hidden="1">'Monthly Schedule'!$AB$8</definedName>
    <definedName name="PSWSavingCell_45" hidden="1">'Monthly Schedule'!$AB$9</definedName>
    <definedName name="PSWSavingCell_46" hidden="1">'Monthly Schedule'!$AB$10</definedName>
    <definedName name="PSWSavingCell_47" hidden="1">'Monthly Schedule'!$AB$11</definedName>
    <definedName name="PSWSavingCell_48" hidden="1">'Monthly Schedule'!$AB$12</definedName>
    <definedName name="PSWSavingCell_49" hidden="1">'Monthly Schedule'!$AB$13</definedName>
    <definedName name="PSWSavingCell_5" hidden="1">'Monthly Schedule'!$D$11</definedName>
    <definedName name="PSWSavingCell_50" hidden="1">'Monthly Schedule'!$D$18</definedName>
    <definedName name="PSWSavingCell_51" hidden="1">'Monthly Schedule'!$D$19</definedName>
    <definedName name="PSWSavingCell_52" hidden="1">'Monthly Schedule'!$D$20</definedName>
    <definedName name="PSWSavingCell_53" hidden="1">'Monthly Schedule'!$D$21</definedName>
    <definedName name="PSWSavingCell_54" hidden="1">'Monthly Schedule'!$D$22</definedName>
    <definedName name="PSWSavingCell_55" hidden="1">'Monthly Schedule'!$D$23</definedName>
    <definedName name="PSWSavingCell_56" hidden="1">'Monthly Schedule'!$D$24</definedName>
    <definedName name="PSWSavingCell_57" hidden="1">'Monthly Schedule'!$H$18</definedName>
    <definedName name="PSWSavingCell_58" hidden="1">'Monthly Schedule'!$H$19</definedName>
    <definedName name="PSWSavingCell_59" hidden="1">'Monthly Schedule'!$H$20</definedName>
    <definedName name="PSWSavingCell_6" hidden="1">'Monthly Schedule'!$D$12</definedName>
    <definedName name="PSWSavingCell_60" hidden="1">'Monthly Schedule'!$H$21</definedName>
    <definedName name="PSWSavingCell_61" hidden="1">'Monthly Schedule'!$H$22</definedName>
    <definedName name="PSWSavingCell_62" hidden="1">'Monthly Schedule'!$H$23</definedName>
    <definedName name="PSWSavingCell_63" hidden="1">'Monthly Schedule'!$H$24</definedName>
    <definedName name="PSWSavingCell_64" hidden="1">'Monthly Schedule'!$L$18</definedName>
    <definedName name="PSWSavingCell_65" hidden="1">'Monthly Schedule'!$L$19</definedName>
    <definedName name="PSWSavingCell_66" hidden="1">'Monthly Schedule'!$L$20</definedName>
    <definedName name="PSWSavingCell_67" hidden="1">'Monthly Schedule'!$L$21</definedName>
    <definedName name="PSWSavingCell_68" hidden="1">'Monthly Schedule'!$L$22</definedName>
    <definedName name="PSWSavingCell_69" hidden="1">'Monthly Schedule'!$L$23</definedName>
    <definedName name="PSWSavingCell_7" hidden="1">'Monthly Schedule'!$D$13</definedName>
    <definedName name="PSWSavingCell_70" hidden="1">'Monthly Schedule'!$L$24</definedName>
    <definedName name="PSWSavingCell_71" hidden="1">'Monthly Schedule'!$P$18</definedName>
    <definedName name="PSWSavingCell_72" hidden="1">'Monthly Schedule'!$P$19</definedName>
    <definedName name="PSWSavingCell_73" hidden="1">'Monthly Schedule'!$P$20</definedName>
    <definedName name="PSWSavingCell_74" hidden="1">'Monthly Schedule'!$P$21</definedName>
    <definedName name="PSWSavingCell_75" hidden="1">'Monthly Schedule'!$P$22</definedName>
    <definedName name="PSWSavingCell_76" hidden="1">'Monthly Schedule'!$P$23</definedName>
    <definedName name="PSWSavingCell_77" hidden="1">'Monthly Schedule'!$P$24</definedName>
    <definedName name="PSWSavingCell_78" hidden="1">'Monthly Schedule'!$T$18</definedName>
    <definedName name="PSWSavingCell_79" hidden="1">'Monthly Schedule'!$T$19</definedName>
    <definedName name="PSWSavingCell_8" hidden="1">'Monthly Schedule'!$H$7</definedName>
    <definedName name="PSWSavingCell_80" hidden="1">'Monthly Schedule'!$T$20</definedName>
    <definedName name="PSWSavingCell_81" hidden="1">'Monthly Schedule'!$T$21</definedName>
    <definedName name="PSWSavingCell_82" hidden="1">'Monthly Schedule'!$T$22</definedName>
    <definedName name="PSWSavingCell_83" hidden="1">'Monthly Schedule'!$T$23</definedName>
    <definedName name="PSWSavingCell_84" hidden="1">'Monthly Schedule'!$T$24</definedName>
    <definedName name="PSWSavingCell_85" hidden="1">'Monthly Schedule'!$X$18</definedName>
    <definedName name="PSWSavingCell_86" hidden="1">'Monthly Schedule'!$X$19</definedName>
    <definedName name="PSWSavingCell_87" hidden="1">'Monthly Schedule'!$X$20</definedName>
    <definedName name="PSWSavingCell_88" hidden="1">'Monthly Schedule'!$X$21</definedName>
    <definedName name="PSWSavingCell_89" hidden="1">'Monthly Schedule'!$X$22</definedName>
    <definedName name="PSWSavingCell_9" hidden="1">'Monthly Schedule'!$H$8</definedName>
    <definedName name="PSWSavingCell_90" hidden="1">'Monthly Schedule'!$X$23</definedName>
    <definedName name="PSWSavingCell_91" hidden="1">'Monthly Schedule'!$X$24</definedName>
    <definedName name="PSWSavingCell_92" hidden="1">'Monthly Schedule'!$AB$18</definedName>
    <definedName name="PSWSavingCell_93" hidden="1">'Monthly Schedule'!$AB$19</definedName>
    <definedName name="PSWSavingCell_94" hidden="1">'Monthly Schedule'!$AB$20</definedName>
    <definedName name="PSWSavingCell_95" hidden="1">'Monthly Schedule'!$AB$21</definedName>
    <definedName name="PSWSavingCell_96" hidden="1">'Monthly Schedule'!$AB$22</definedName>
    <definedName name="PSWSavingCell_97" hidden="1">'Monthly Schedule'!$AB$23</definedName>
    <definedName name="PSWSavingCell_98" hidden="1">'Monthly Schedule'!$AB$24</definedName>
    <definedName name="PSWSavingCell_99" hidden="1">'Monthly Schedule'!$D$29</definedName>
    <definedName name="s_111">'Monthly Schedule'!$D$7</definedName>
    <definedName name="s_112">'Monthly Schedule'!$D$8</definedName>
    <definedName name="s_113">'Monthly Schedule'!$D$9</definedName>
    <definedName name="s_114">'Monthly Schedule'!$D$10</definedName>
    <definedName name="s_115">'Monthly Schedule'!$D$11</definedName>
    <definedName name="s_116">'Monthly Schedule'!$D$12</definedName>
    <definedName name="s_117">'Monthly Schedule'!$D$13</definedName>
    <definedName name="s_121">'Monthly Schedule'!$H$7</definedName>
    <definedName name="s_122">'Monthly Schedule'!$H$8</definedName>
    <definedName name="s_123">'Monthly Schedule'!$H$9</definedName>
    <definedName name="s_124">'Monthly Schedule'!$H$10</definedName>
    <definedName name="s_125">'Monthly Schedule'!$H$11</definedName>
    <definedName name="s_126">'Monthly Schedule'!$H$12</definedName>
    <definedName name="s_127">'Monthly Schedule'!$H$13</definedName>
    <definedName name="s_131">'Monthly Schedule'!$L$7</definedName>
    <definedName name="s_132">'Monthly Schedule'!$L$8</definedName>
    <definedName name="s_133">'Monthly Schedule'!$L$9</definedName>
    <definedName name="s_134">'Monthly Schedule'!$L$10</definedName>
    <definedName name="s_135">'Monthly Schedule'!$L$11</definedName>
    <definedName name="s_136">'Monthly Schedule'!$L$12</definedName>
    <definedName name="s_137">'Monthly Schedule'!$L$13</definedName>
    <definedName name="s_141">'Monthly Schedule'!$P$7</definedName>
    <definedName name="s_142">'Monthly Schedule'!$P$8</definedName>
    <definedName name="s_143">'Monthly Schedule'!$P$9</definedName>
    <definedName name="s_144">'Monthly Schedule'!$P$10</definedName>
    <definedName name="s_145">'Monthly Schedule'!$P$11</definedName>
    <definedName name="s_146">'Monthly Schedule'!$P$12</definedName>
    <definedName name="s_147">'Monthly Schedule'!$P$13</definedName>
    <definedName name="s_151">'Monthly Schedule'!$T$7</definedName>
    <definedName name="s_152">'Monthly Schedule'!$T$8</definedName>
    <definedName name="s_153">'Monthly Schedule'!$T$9</definedName>
    <definedName name="s_154">'Monthly Schedule'!$T$10</definedName>
    <definedName name="s_155">'Monthly Schedule'!$T$11</definedName>
    <definedName name="s_156">'Monthly Schedule'!$T$12</definedName>
    <definedName name="s_157">'Monthly Schedule'!$T$13</definedName>
    <definedName name="s_161">'Monthly Schedule'!$X$7</definedName>
    <definedName name="s_162">'Monthly Schedule'!$X$8</definedName>
    <definedName name="s_163">'Monthly Schedule'!$X$9</definedName>
    <definedName name="s_164">'Monthly Schedule'!$X$10</definedName>
    <definedName name="s_165">'Monthly Schedule'!$X$11</definedName>
    <definedName name="s_166">'Monthly Schedule'!$X$12</definedName>
    <definedName name="s_167">'Monthly Schedule'!$X$13</definedName>
    <definedName name="s_171">'Monthly Schedule'!$AB$7</definedName>
    <definedName name="s_172">'Monthly Schedule'!$AB$8</definedName>
    <definedName name="s_173">'Monthly Schedule'!$AB$9</definedName>
    <definedName name="s_174">'Monthly Schedule'!$AB$10</definedName>
    <definedName name="s_175">'Monthly Schedule'!$AB$11</definedName>
    <definedName name="s_176">'Monthly Schedule'!$AB$12</definedName>
    <definedName name="s_177">'Monthly Schedule'!$AB$13</definedName>
    <definedName name="s_211">'Monthly Schedule'!$D$18</definedName>
    <definedName name="s_212">'Monthly Schedule'!$D$19</definedName>
    <definedName name="s_213">'Monthly Schedule'!$D$20</definedName>
    <definedName name="s_214">'Monthly Schedule'!$D$21</definedName>
    <definedName name="s_215">'Monthly Schedule'!$D$22</definedName>
    <definedName name="s_216">'Monthly Schedule'!$D$23</definedName>
    <definedName name="s_217">'Monthly Schedule'!$D$24</definedName>
    <definedName name="s_221">'Monthly Schedule'!$H$18</definedName>
    <definedName name="s_222">'Monthly Schedule'!$H$19</definedName>
    <definedName name="s_223">'Monthly Schedule'!$H$20</definedName>
    <definedName name="s_224">'Monthly Schedule'!$H$21</definedName>
    <definedName name="s_225">'Monthly Schedule'!$H$22</definedName>
    <definedName name="s_226">'Monthly Schedule'!$H$23</definedName>
    <definedName name="s_227">'Monthly Schedule'!$H$24</definedName>
    <definedName name="s_231">'Monthly Schedule'!$L$18</definedName>
    <definedName name="s_232">'Monthly Schedule'!$L$19</definedName>
    <definedName name="s_233">'Monthly Schedule'!$L$20</definedName>
    <definedName name="s_234">'Monthly Schedule'!$L$21</definedName>
    <definedName name="s_235">'Monthly Schedule'!$L$22</definedName>
    <definedName name="s_236">'Monthly Schedule'!$L$23</definedName>
    <definedName name="s_237">'Monthly Schedule'!$L$24</definedName>
    <definedName name="s_241">'Monthly Schedule'!$P$18</definedName>
    <definedName name="s_242">'Monthly Schedule'!$P$19</definedName>
    <definedName name="s_243">'Monthly Schedule'!$P$20</definedName>
    <definedName name="s_244">'Monthly Schedule'!$P$21</definedName>
    <definedName name="s_245">'Monthly Schedule'!$P$22</definedName>
    <definedName name="s_246">'Monthly Schedule'!$P$23</definedName>
    <definedName name="s_247">'Monthly Schedule'!$P$24</definedName>
    <definedName name="s_251">'Monthly Schedule'!$T$18</definedName>
    <definedName name="s_252">'Monthly Schedule'!$T$19</definedName>
    <definedName name="s_253">'Monthly Schedule'!$T$20</definedName>
    <definedName name="s_254">'Monthly Schedule'!$T$21</definedName>
    <definedName name="s_255">'Monthly Schedule'!$T$22</definedName>
    <definedName name="s_256">'Monthly Schedule'!$T$23</definedName>
    <definedName name="s_257">'Monthly Schedule'!$T$24</definedName>
    <definedName name="s_261">'Monthly Schedule'!$X$18</definedName>
    <definedName name="s_262">'Monthly Schedule'!$X$19</definedName>
    <definedName name="s_263">'Monthly Schedule'!$X$20</definedName>
    <definedName name="s_264">'Monthly Schedule'!$X$21</definedName>
    <definedName name="s_265">'Monthly Schedule'!$X$22</definedName>
    <definedName name="s_266">'Monthly Schedule'!$X$23</definedName>
    <definedName name="s_267">'Monthly Schedule'!$X$24</definedName>
    <definedName name="s_271">'Monthly Schedule'!$AB$18</definedName>
    <definedName name="s_272">'Monthly Schedule'!$AB$19</definedName>
    <definedName name="s_273">'Monthly Schedule'!$AB$20</definedName>
    <definedName name="s_274">'Monthly Schedule'!$AB$21</definedName>
    <definedName name="s_275">'Monthly Schedule'!$AB$22</definedName>
    <definedName name="s_276">'Monthly Schedule'!$AB$23</definedName>
    <definedName name="s_277">'Monthly Schedule'!$AB$24</definedName>
    <definedName name="s_311">'Monthly Schedule'!$D$29</definedName>
    <definedName name="s_312">'Monthly Schedule'!$D$30</definedName>
    <definedName name="s_313">'Monthly Schedule'!$D$31</definedName>
    <definedName name="s_314">'Monthly Schedule'!$D$32</definedName>
    <definedName name="s_315">'Monthly Schedule'!$D$33</definedName>
    <definedName name="s_316">'Monthly Schedule'!$D$34</definedName>
    <definedName name="s_317">'Monthly Schedule'!$D$35</definedName>
    <definedName name="s_321">'Monthly Schedule'!$H$29</definedName>
    <definedName name="s_322">'Monthly Schedule'!$H$30</definedName>
    <definedName name="s_323">'Monthly Schedule'!$H$31</definedName>
    <definedName name="s_324">'Monthly Schedule'!$H$32</definedName>
    <definedName name="s_325">'Monthly Schedule'!$H$33</definedName>
    <definedName name="s_326">'Monthly Schedule'!$H$34</definedName>
    <definedName name="s_327">'Monthly Schedule'!$H$35</definedName>
    <definedName name="s_331">'Monthly Schedule'!$L$29</definedName>
    <definedName name="s_332">'Monthly Schedule'!$L$30</definedName>
    <definedName name="s_333">'Monthly Schedule'!$L$31</definedName>
    <definedName name="s_334">'Monthly Schedule'!$L$32</definedName>
    <definedName name="s_335">'Monthly Schedule'!$L$33</definedName>
    <definedName name="s_336">'Monthly Schedule'!$L$34</definedName>
    <definedName name="s_337">'Monthly Schedule'!$L$35</definedName>
    <definedName name="s_341">'Monthly Schedule'!$P$29</definedName>
    <definedName name="s_342">'Monthly Schedule'!$P$30</definedName>
    <definedName name="s_343">'Monthly Schedule'!$P$31</definedName>
    <definedName name="s_344">'Monthly Schedule'!$P$32</definedName>
    <definedName name="s_345">'Monthly Schedule'!$P$33</definedName>
    <definedName name="s_346">'Monthly Schedule'!$P$34</definedName>
    <definedName name="s_347">'Monthly Schedule'!$P$35</definedName>
    <definedName name="s_351">'Monthly Schedule'!$T$29</definedName>
    <definedName name="s_352">'Monthly Schedule'!$T$30</definedName>
    <definedName name="s_353">'Monthly Schedule'!$T$31</definedName>
    <definedName name="s_354">'Monthly Schedule'!$T$32</definedName>
    <definedName name="s_355">'Monthly Schedule'!$T$33</definedName>
    <definedName name="s_356">'Monthly Schedule'!$T$34</definedName>
    <definedName name="s_357">'Monthly Schedule'!$T$35</definedName>
    <definedName name="s_361">'Monthly Schedule'!$X$29</definedName>
    <definedName name="s_362">'Monthly Schedule'!$X$30</definedName>
    <definedName name="s_363">'Monthly Schedule'!$X$31</definedName>
    <definedName name="s_364">'Monthly Schedule'!$X$32</definedName>
    <definedName name="s_365">'Monthly Schedule'!$X$33</definedName>
    <definedName name="s_366">'Monthly Schedule'!$X$34</definedName>
    <definedName name="s_367">'Monthly Schedule'!$X$35</definedName>
    <definedName name="s_371">'Monthly Schedule'!$AB$29</definedName>
    <definedName name="s_372">'Monthly Schedule'!$AB$30</definedName>
    <definedName name="s_373">'Monthly Schedule'!$AB$31</definedName>
    <definedName name="s_374">'Monthly Schedule'!$AB$32</definedName>
    <definedName name="s_375">'Monthly Schedule'!$AB$33</definedName>
    <definedName name="s_376">'Monthly Schedule'!$AB$34</definedName>
    <definedName name="s_377">'Monthly Schedule'!$AB$35</definedName>
    <definedName name="s_411">'Monthly Schedule'!$D$40</definedName>
    <definedName name="s_412">'Monthly Schedule'!$D$41</definedName>
    <definedName name="s_413">'Monthly Schedule'!$D$42</definedName>
    <definedName name="s_414">'Monthly Schedule'!$D$43</definedName>
    <definedName name="s_415">'Monthly Schedule'!$D$44</definedName>
    <definedName name="s_416">'Monthly Schedule'!$D$45</definedName>
    <definedName name="s_417">'Monthly Schedule'!$D$46</definedName>
    <definedName name="s_421">'Monthly Schedule'!$H$40</definedName>
    <definedName name="s_422">'Monthly Schedule'!$H$41</definedName>
    <definedName name="s_423">'Monthly Schedule'!$H$42</definedName>
    <definedName name="s_424">'Monthly Schedule'!$H$43</definedName>
    <definedName name="s_425">'Monthly Schedule'!$H$44</definedName>
    <definedName name="s_426">'Monthly Schedule'!$H$45</definedName>
    <definedName name="s_427">'Monthly Schedule'!$H$46</definedName>
    <definedName name="s_431">'Monthly Schedule'!$L$40</definedName>
    <definedName name="s_432">'Monthly Schedule'!$L$41</definedName>
    <definedName name="s_433">'Monthly Schedule'!$L$42</definedName>
    <definedName name="s_434">'Monthly Schedule'!$L$43</definedName>
    <definedName name="s_435">'Monthly Schedule'!$L$44</definedName>
    <definedName name="s_436">'Monthly Schedule'!$L$45</definedName>
    <definedName name="s_437">'Monthly Schedule'!$L$46</definedName>
    <definedName name="s_441">'Monthly Schedule'!$P$40</definedName>
    <definedName name="s_442">'Monthly Schedule'!$P$41</definedName>
    <definedName name="s_443">'Monthly Schedule'!$P$42</definedName>
    <definedName name="s_444">'Monthly Schedule'!$P$43</definedName>
    <definedName name="s_445">'Monthly Schedule'!$P$44</definedName>
    <definedName name="s_446">'Monthly Schedule'!$P$45</definedName>
    <definedName name="s_447">'Monthly Schedule'!$P$46</definedName>
    <definedName name="s_451">'Monthly Schedule'!$T$40</definedName>
    <definedName name="s_452">'Monthly Schedule'!$T$41</definedName>
    <definedName name="s_453">'Monthly Schedule'!$T$42</definedName>
    <definedName name="s_454">'Monthly Schedule'!$T$43</definedName>
    <definedName name="s_455">'Monthly Schedule'!$T$44</definedName>
    <definedName name="s_456">'Monthly Schedule'!$T$45</definedName>
    <definedName name="s_457">'Monthly Schedule'!$T$46</definedName>
    <definedName name="s_461">'Monthly Schedule'!$X$40</definedName>
    <definedName name="s_462">'Monthly Schedule'!$X$41</definedName>
    <definedName name="s_463">'Monthly Schedule'!$X$42</definedName>
    <definedName name="s_464">'Monthly Schedule'!$X$43</definedName>
    <definedName name="s_465">'Monthly Schedule'!$X$44</definedName>
    <definedName name="s_466">'Monthly Schedule'!$X$45</definedName>
    <definedName name="s_467">'Monthly Schedule'!$X$46</definedName>
    <definedName name="s_471">'Monthly Schedule'!$AB$40</definedName>
    <definedName name="s_472">'Monthly Schedule'!$AB$41</definedName>
    <definedName name="s_473">'Monthly Schedule'!$AB$42</definedName>
    <definedName name="s_474">'Monthly Schedule'!$AB$43</definedName>
    <definedName name="s_475">'Monthly Schedule'!$AB$44</definedName>
    <definedName name="s_476">'Monthly Schedule'!$AB$45</definedName>
    <definedName name="s_477">'Monthly Schedule'!$AB$46</definedName>
    <definedName name="SavingPercentage">[1]Savings!$AO$15</definedName>
    <definedName name="Sel_Month">Calculations!$I$2</definedName>
    <definedName name="Shift_1">Calculations!$B$26</definedName>
    <definedName name="Shift_2">Calculations!$B$27</definedName>
    <definedName name="Shift_3">Calculations!$B$28</definedName>
    <definedName name="Shift_4">Calculations!$B$29</definedName>
    <definedName name="Shift_5">Calculations!$B$30</definedName>
    <definedName name="Shift_6">Calculations!$B$31</definedName>
    <definedName name="Shift_7">Calculations!$B$32</definedName>
    <definedName name="Shifts">Calculations!$B$26:$C$32</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Name" hidden="1">PSW_Sheet!$D$1</definedName>
    <definedName name="SpreadsheetWEBUserRole" hidden="1">PSW_Sheet!$E$1</definedName>
    <definedName name="T_Frequency">[1]Savings!$AL$6:$AM$16</definedName>
    <definedName name="W_1">DB!$B$2:$F$51</definedName>
    <definedName name="W_2">DB!$B$2:$F$100</definedName>
    <definedName name="W_3">DB!$B$2:$F$149</definedName>
    <definedName name="W_4">DB!$B$2:$F$198</definedName>
    <definedName name="year" localSheetId="5">[2]INFO!$C$4</definedName>
    <definedName name="Year">Readme!$G$4</definedName>
    <definedName name="YearlySaving">[1]Savings!$Z$27</definedName>
  </definedNames>
  <calcPr calcId="145621"/>
</workbook>
</file>

<file path=xl/calcChain.xml><?xml version="1.0" encoding="utf-8"?>
<calcChain xmlns="http://schemas.openxmlformats.org/spreadsheetml/2006/main">
  <c r="I11" i="2" l="1"/>
  <c r="B27" i="2"/>
  <c r="B28" i="2"/>
  <c r="B29" i="2"/>
  <c r="B30" i="2"/>
  <c r="B31" i="2"/>
  <c r="B32" i="2"/>
  <c r="B13" i="3" s="1"/>
  <c r="B26" i="2"/>
  <c r="B7" i="3" s="1"/>
  <c r="C2" i="5"/>
  <c r="F2" i="3"/>
  <c r="I12" i="4"/>
  <c r="M12" i="4" s="1"/>
  <c r="I11" i="4"/>
  <c r="M11" i="4" s="1"/>
  <c r="I10" i="4"/>
  <c r="C13" i="5" s="1"/>
  <c r="I9" i="4"/>
  <c r="C12" i="5" s="1"/>
  <c r="I8" i="4"/>
  <c r="C11" i="5" s="1"/>
  <c r="I7" i="4"/>
  <c r="C10" i="5" s="1"/>
  <c r="I6" i="4"/>
  <c r="C9" i="5" s="1"/>
  <c r="I5" i="4"/>
  <c r="C8" i="5" s="1"/>
  <c r="I4" i="4"/>
  <c r="C7" i="5" s="1"/>
  <c r="I3" i="4"/>
  <c r="C6" i="5" s="1"/>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C193" i="4"/>
  <c r="F193" i="4" s="1"/>
  <c r="C194" i="4"/>
  <c r="F194" i="4" s="1"/>
  <c r="C195" i="4"/>
  <c r="F195" i="4" s="1"/>
  <c r="C196" i="4"/>
  <c r="F196" i="4" s="1"/>
  <c r="C197" i="4"/>
  <c r="F197" i="4" s="1"/>
  <c r="C198" i="4"/>
  <c r="F198" i="4" s="1"/>
  <c r="C192" i="4"/>
  <c r="F192" i="4" s="1"/>
  <c r="C186" i="4"/>
  <c r="F186" i="4" s="1"/>
  <c r="C187" i="4"/>
  <c r="F187" i="4" s="1"/>
  <c r="C188" i="4"/>
  <c r="F188" i="4" s="1"/>
  <c r="C189" i="4"/>
  <c r="F189" i="4" s="1"/>
  <c r="C190" i="4"/>
  <c r="F190" i="4" s="1"/>
  <c r="C191" i="4"/>
  <c r="F191" i="4" s="1"/>
  <c r="C185" i="4"/>
  <c r="F185" i="4" s="1"/>
  <c r="C179" i="4"/>
  <c r="F179" i="4" s="1"/>
  <c r="C180" i="4"/>
  <c r="F180" i="4" s="1"/>
  <c r="C181" i="4"/>
  <c r="F181" i="4" s="1"/>
  <c r="C182" i="4"/>
  <c r="F182" i="4" s="1"/>
  <c r="C183" i="4"/>
  <c r="F183" i="4" s="1"/>
  <c r="C184" i="4"/>
  <c r="F184" i="4" s="1"/>
  <c r="C178" i="4"/>
  <c r="F178" i="4" s="1"/>
  <c r="C172" i="4"/>
  <c r="F172" i="4" s="1"/>
  <c r="C173" i="4"/>
  <c r="F173" i="4" s="1"/>
  <c r="C174" i="4"/>
  <c r="F174" i="4" s="1"/>
  <c r="C175" i="4"/>
  <c r="F175" i="4" s="1"/>
  <c r="C176" i="4"/>
  <c r="F176" i="4" s="1"/>
  <c r="C177" i="4"/>
  <c r="F177" i="4" s="1"/>
  <c r="C171" i="4"/>
  <c r="F171" i="4" s="1"/>
  <c r="C165" i="4"/>
  <c r="F165" i="4" s="1"/>
  <c r="C166" i="4"/>
  <c r="F166" i="4" s="1"/>
  <c r="C167" i="4"/>
  <c r="F167" i="4" s="1"/>
  <c r="C168" i="4"/>
  <c r="F168" i="4" s="1"/>
  <c r="C169" i="4"/>
  <c r="F169" i="4" s="1"/>
  <c r="C170" i="4"/>
  <c r="F170" i="4" s="1"/>
  <c r="C164" i="4"/>
  <c r="F164" i="4" s="1"/>
  <c r="C158" i="4"/>
  <c r="F158" i="4" s="1"/>
  <c r="C159" i="4"/>
  <c r="F159" i="4" s="1"/>
  <c r="C160" i="4"/>
  <c r="F160" i="4" s="1"/>
  <c r="C161" i="4"/>
  <c r="F161" i="4" s="1"/>
  <c r="C162" i="4"/>
  <c r="F162" i="4" s="1"/>
  <c r="C163" i="4"/>
  <c r="F163" i="4" s="1"/>
  <c r="C157" i="4"/>
  <c r="F157" i="4" s="1"/>
  <c r="C151" i="4"/>
  <c r="F151" i="4" s="1"/>
  <c r="C152" i="4"/>
  <c r="F152" i="4" s="1"/>
  <c r="C153" i="4"/>
  <c r="F153" i="4" s="1"/>
  <c r="C154" i="4"/>
  <c r="F154" i="4" s="1"/>
  <c r="C155" i="4"/>
  <c r="F155" i="4" s="1"/>
  <c r="C156" i="4"/>
  <c r="F156" i="4" s="1"/>
  <c r="C150" i="4"/>
  <c r="F150" i="4" s="1"/>
  <c r="C144" i="4"/>
  <c r="F144" i="4" s="1"/>
  <c r="C145" i="4"/>
  <c r="F145" i="4" s="1"/>
  <c r="C146" i="4"/>
  <c r="F146" i="4" s="1"/>
  <c r="C147" i="4"/>
  <c r="F147" i="4" s="1"/>
  <c r="C148" i="4"/>
  <c r="F148" i="4" s="1"/>
  <c r="C149" i="4"/>
  <c r="F149" i="4" s="1"/>
  <c r="C143" i="4"/>
  <c r="F143" i="4" s="1"/>
  <c r="C137" i="4"/>
  <c r="F137" i="4" s="1"/>
  <c r="C138" i="4"/>
  <c r="F138" i="4" s="1"/>
  <c r="C139" i="4"/>
  <c r="F139" i="4" s="1"/>
  <c r="C140" i="4"/>
  <c r="F140" i="4" s="1"/>
  <c r="C141" i="4"/>
  <c r="F141" i="4" s="1"/>
  <c r="C142" i="4"/>
  <c r="F142" i="4" s="1"/>
  <c r="C136" i="4"/>
  <c r="F136" i="4" s="1"/>
  <c r="C130" i="4"/>
  <c r="F130" i="4" s="1"/>
  <c r="C131" i="4"/>
  <c r="F131" i="4" s="1"/>
  <c r="C132" i="4"/>
  <c r="F132" i="4" s="1"/>
  <c r="C133" i="4"/>
  <c r="F133" i="4" s="1"/>
  <c r="C134" i="4"/>
  <c r="F134" i="4" s="1"/>
  <c r="C135" i="4"/>
  <c r="F135" i="4" s="1"/>
  <c r="C129" i="4"/>
  <c r="F129" i="4" s="1"/>
  <c r="C123" i="4"/>
  <c r="F123" i="4" s="1"/>
  <c r="C124" i="4"/>
  <c r="F124" i="4" s="1"/>
  <c r="C125" i="4"/>
  <c r="F125" i="4" s="1"/>
  <c r="C126" i="4"/>
  <c r="F126" i="4" s="1"/>
  <c r="C127" i="4"/>
  <c r="F127" i="4" s="1"/>
  <c r="C128" i="4"/>
  <c r="F128" i="4" s="1"/>
  <c r="C122" i="4"/>
  <c r="F122" i="4" s="1"/>
  <c r="C116" i="4"/>
  <c r="F116" i="4" s="1"/>
  <c r="C117" i="4"/>
  <c r="F117" i="4" s="1"/>
  <c r="C118" i="4"/>
  <c r="F118" i="4" s="1"/>
  <c r="C119" i="4"/>
  <c r="F119" i="4" s="1"/>
  <c r="C120" i="4"/>
  <c r="F120" i="4" s="1"/>
  <c r="C121" i="4"/>
  <c r="F121" i="4" s="1"/>
  <c r="C115" i="4"/>
  <c r="F115" i="4" s="1"/>
  <c r="C109" i="4"/>
  <c r="F109" i="4" s="1"/>
  <c r="C110" i="4"/>
  <c r="C111" i="4"/>
  <c r="F111" i="4" s="1"/>
  <c r="C112" i="4"/>
  <c r="F112" i="4" s="1"/>
  <c r="C113" i="4"/>
  <c r="F113" i="4" s="1"/>
  <c r="C114" i="4"/>
  <c r="F114" i="4" s="1"/>
  <c r="C108" i="4"/>
  <c r="F108" i="4" s="1"/>
  <c r="C102" i="4"/>
  <c r="F102" i="4" s="1"/>
  <c r="C103" i="4"/>
  <c r="F103" i="4" s="1"/>
  <c r="C104" i="4"/>
  <c r="F104" i="4" s="1"/>
  <c r="C105" i="4"/>
  <c r="F105" i="4" s="1"/>
  <c r="C106" i="4"/>
  <c r="F106" i="4" s="1"/>
  <c r="C107" i="4"/>
  <c r="F107" i="4" s="1"/>
  <c r="C101" i="4"/>
  <c r="F101" i="4" s="1"/>
  <c r="C95" i="4"/>
  <c r="F95" i="4" s="1"/>
  <c r="C96" i="4"/>
  <c r="F96" i="4" s="1"/>
  <c r="C97" i="4"/>
  <c r="F97" i="4" s="1"/>
  <c r="C98" i="4"/>
  <c r="F98" i="4" s="1"/>
  <c r="C99" i="4"/>
  <c r="F99" i="4" s="1"/>
  <c r="C100" i="4"/>
  <c r="F100" i="4" s="1"/>
  <c r="C94" i="4"/>
  <c r="F94" i="4" s="1"/>
  <c r="C88" i="4"/>
  <c r="F88" i="4" s="1"/>
  <c r="C89" i="4"/>
  <c r="F89" i="4" s="1"/>
  <c r="C90" i="4"/>
  <c r="F90" i="4" s="1"/>
  <c r="C91" i="4"/>
  <c r="F91" i="4" s="1"/>
  <c r="C92" i="4"/>
  <c r="F92" i="4" s="1"/>
  <c r="C93" i="4"/>
  <c r="F93" i="4" s="1"/>
  <c r="C87" i="4"/>
  <c r="F87" i="4" s="1"/>
  <c r="C81" i="4"/>
  <c r="F81" i="4" s="1"/>
  <c r="C82" i="4"/>
  <c r="F82" i="4" s="1"/>
  <c r="C83" i="4"/>
  <c r="F83" i="4" s="1"/>
  <c r="C84" i="4"/>
  <c r="F84" i="4" s="1"/>
  <c r="C85" i="4"/>
  <c r="F85" i="4" s="1"/>
  <c r="C86" i="4"/>
  <c r="F86" i="4" s="1"/>
  <c r="C80" i="4"/>
  <c r="F80" i="4" s="1"/>
  <c r="C74" i="4"/>
  <c r="F74" i="4" s="1"/>
  <c r="C75" i="4"/>
  <c r="F75" i="4" s="1"/>
  <c r="C76" i="4"/>
  <c r="F76" i="4" s="1"/>
  <c r="C77" i="4"/>
  <c r="F77" i="4" s="1"/>
  <c r="C78" i="4"/>
  <c r="F78" i="4" s="1"/>
  <c r="C79" i="4"/>
  <c r="F79" i="4" s="1"/>
  <c r="C73" i="4"/>
  <c r="F73" i="4" s="1"/>
  <c r="C67" i="4"/>
  <c r="F67" i="4" s="1"/>
  <c r="C68" i="4"/>
  <c r="F68" i="4" s="1"/>
  <c r="C69" i="4"/>
  <c r="F69" i="4" s="1"/>
  <c r="C70" i="4"/>
  <c r="F70" i="4" s="1"/>
  <c r="C71" i="4"/>
  <c r="F71" i="4" s="1"/>
  <c r="C72" i="4"/>
  <c r="F72" i="4" s="1"/>
  <c r="C66" i="4"/>
  <c r="F66" i="4" s="1"/>
  <c r="C60" i="4"/>
  <c r="F60" i="4" s="1"/>
  <c r="C61" i="4"/>
  <c r="F61" i="4" s="1"/>
  <c r="C62" i="4"/>
  <c r="F62" i="4" s="1"/>
  <c r="C63" i="4"/>
  <c r="F63" i="4" s="1"/>
  <c r="C64" i="4"/>
  <c r="F64" i="4" s="1"/>
  <c r="C65" i="4"/>
  <c r="F65" i="4" s="1"/>
  <c r="C59" i="4"/>
  <c r="F59" i="4" s="1"/>
  <c r="C53" i="4"/>
  <c r="F53" i="4" s="1"/>
  <c r="C54" i="4"/>
  <c r="F54" i="4" s="1"/>
  <c r="C55" i="4"/>
  <c r="F55" i="4" s="1"/>
  <c r="C56" i="4"/>
  <c r="F56" i="4" s="1"/>
  <c r="C57" i="4"/>
  <c r="F57" i="4" s="1"/>
  <c r="C58" i="4"/>
  <c r="F58" i="4" s="1"/>
  <c r="C52" i="4"/>
  <c r="F52" i="4" s="1"/>
  <c r="C46" i="4"/>
  <c r="F46" i="4" s="1"/>
  <c r="C47" i="4"/>
  <c r="F47" i="4" s="1"/>
  <c r="C48" i="4"/>
  <c r="F48" i="4" s="1"/>
  <c r="C49" i="4"/>
  <c r="F49" i="4" s="1"/>
  <c r="C50" i="4"/>
  <c r="F50" i="4" s="1"/>
  <c r="C51" i="4"/>
  <c r="F51" i="4" s="1"/>
  <c r="C45" i="4"/>
  <c r="F45" i="4" s="1"/>
  <c r="C39" i="4"/>
  <c r="F39" i="4" s="1"/>
  <c r="C40" i="4"/>
  <c r="F40" i="4" s="1"/>
  <c r="C41" i="4"/>
  <c r="F41" i="4" s="1"/>
  <c r="C42" i="4"/>
  <c r="F42" i="4" s="1"/>
  <c r="C43" i="4"/>
  <c r="F43" i="4" s="1"/>
  <c r="C44" i="4"/>
  <c r="F44" i="4" s="1"/>
  <c r="C38" i="4"/>
  <c r="F38" i="4" s="1"/>
  <c r="C32" i="4"/>
  <c r="F32" i="4" s="1"/>
  <c r="C33" i="4"/>
  <c r="F33" i="4" s="1"/>
  <c r="C34" i="4"/>
  <c r="F34" i="4" s="1"/>
  <c r="C35" i="4"/>
  <c r="F35" i="4" s="1"/>
  <c r="C36" i="4"/>
  <c r="F36" i="4" s="1"/>
  <c r="C37" i="4"/>
  <c r="F37" i="4" s="1"/>
  <c r="C31" i="4"/>
  <c r="F31" i="4" s="1"/>
  <c r="C25" i="4"/>
  <c r="F25" i="4" s="1"/>
  <c r="C26" i="4"/>
  <c r="F26" i="4" s="1"/>
  <c r="C27" i="4"/>
  <c r="F27" i="4" s="1"/>
  <c r="C28" i="4"/>
  <c r="F28" i="4" s="1"/>
  <c r="C29" i="4"/>
  <c r="F29" i="4" s="1"/>
  <c r="C30" i="4"/>
  <c r="F30" i="4" s="1"/>
  <c r="C24" i="4"/>
  <c r="F24" i="4" s="1"/>
  <c r="C18" i="4"/>
  <c r="F18" i="4" s="1"/>
  <c r="C19" i="4"/>
  <c r="F19" i="4" s="1"/>
  <c r="C20" i="4"/>
  <c r="F20" i="4" s="1"/>
  <c r="C21" i="4"/>
  <c r="F21" i="4" s="1"/>
  <c r="C22" i="4"/>
  <c r="F22" i="4" s="1"/>
  <c r="C23" i="4"/>
  <c r="F23" i="4" s="1"/>
  <c r="C17" i="4"/>
  <c r="F17" i="4" s="1"/>
  <c r="C11" i="4"/>
  <c r="F11" i="4" s="1"/>
  <c r="C12" i="4"/>
  <c r="F12" i="4" s="1"/>
  <c r="C13" i="4"/>
  <c r="F13" i="4" s="1"/>
  <c r="C14" i="4"/>
  <c r="F14" i="4" s="1"/>
  <c r="C15" i="4"/>
  <c r="F15" i="4" s="1"/>
  <c r="C16" i="4"/>
  <c r="F16" i="4" s="1"/>
  <c r="C10" i="4"/>
  <c r="F10" i="4" s="1"/>
  <c r="C4" i="4"/>
  <c r="F4" i="4" s="1"/>
  <c r="C5" i="4"/>
  <c r="F5" i="4" s="1"/>
  <c r="C6" i="4"/>
  <c r="F6" i="4" s="1"/>
  <c r="C7" i="4"/>
  <c r="F7" i="4" s="1"/>
  <c r="C8" i="4"/>
  <c r="F8" i="4" s="1"/>
  <c r="C9" i="4"/>
  <c r="F9" i="4" s="1"/>
  <c r="C3" i="4"/>
  <c r="C27" i="2"/>
  <c r="C28" i="2"/>
  <c r="C29" i="2"/>
  <c r="C30" i="2"/>
  <c r="C31" i="2"/>
  <c r="C32" i="2"/>
  <c r="C26" i="2"/>
  <c r="I9" i="2"/>
  <c r="K6" i="2" s="1"/>
  <c r="I2" i="2"/>
  <c r="H3" i="2"/>
  <c r="I4" i="2" l="1"/>
  <c r="B198" i="4"/>
  <c r="F3" i="4"/>
  <c r="T27" i="4" s="1"/>
  <c r="K30" i="4"/>
  <c r="L30" i="4" s="1"/>
  <c r="F110" i="4"/>
  <c r="B192" i="4"/>
  <c r="B185" i="4"/>
  <c r="B178" i="4"/>
  <c r="B171" i="4"/>
  <c r="B164" i="4"/>
  <c r="B157" i="4"/>
  <c r="B150" i="4"/>
  <c r="B143" i="4"/>
  <c r="B136" i="4"/>
  <c r="B129" i="4"/>
  <c r="B122" i="4"/>
  <c r="B115" i="4"/>
  <c r="B108" i="4"/>
  <c r="B101" i="4"/>
  <c r="B94" i="4"/>
  <c r="B87" i="4"/>
  <c r="B80" i="4"/>
  <c r="B73" i="4"/>
  <c r="B66" i="4"/>
  <c r="B59" i="4"/>
  <c r="B52" i="4"/>
  <c r="B45" i="4"/>
  <c r="B38" i="4"/>
  <c r="B31" i="4"/>
  <c r="B24" i="4"/>
  <c r="B17" i="4"/>
  <c r="B10" i="4"/>
  <c r="B3" i="4"/>
  <c r="B12" i="3"/>
  <c r="B197" i="4"/>
  <c r="B190" i="4"/>
  <c r="B183" i="4"/>
  <c r="B176" i="4"/>
  <c r="B169" i="4"/>
  <c r="B162" i="4"/>
  <c r="B155" i="4"/>
  <c r="B148" i="4"/>
  <c r="B141" i="4"/>
  <c r="B134" i="4"/>
  <c r="B127" i="4"/>
  <c r="B120" i="4"/>
  <c r="B113" i="4"/>
  <c r="B106" i="4"/>
  <c r="B99" i="4"/>
  <c r="B92" i="4"/>
  <c r="B85" i="4"/>
  <c r="B78" i="4"/>
  <c r="B71" i="4"/>
  <c r="B64" i="4"/>
  <c r="B57" i="4"/>
  <c r="B50" i="4"/>
  <c r="B43" i="4"/>
  <c r="B36" i="4"/>
  <c r="B29" i="4"/>
  <c r="B22" i="4"/>
  <c r="B15" i="4"/>
  <c r="B8" i="4"/>
  <c r="Z45" i="3"/>
  <c r="V45" i="3"/>
  <c r="R45" i="3"/>
  <c r="N45" i="3"/>
  <c r="J45" i="3"/>
  <c r="F45" i="3"/>
  <c r="B11" i="3"/>
  <c r="B196" i="4"/>
  <c r="B189" i="4"/>
  <c r="B182" i="4"/>
  <c r="B175" i="4"/>
  <c r="B168" i="4"/>
  <c r="B161" i="4"/>
  <c r="B154" i="4"/>
  <c r="B147" i="4"/>
  <c r="B140" i="4"/>
  <c r="B133" i="4"/>
  <c r="B126" i="4"/>
  <c r="B119" i="4"/>
  <c r="B112" i="4"/>
  <c r="B105" i="4"/>
  <c r="B98" i="4"/>
  <c r="B91" i="4"/>
  <c r="B84" i="4"/>
  <c r="B77" i="4"/>
  <c r="B70" i="4"/>
  <c r="B63" i="4"/>
  <c r="B56" i="4"/>
  <c r="B49" i="4"/>
  <c r="B42" i="4"/>
  <c r="B35" i="4"/>
  <c r="B28" i="4"/>
  <c r="B21" i="4"/>
  <c r="B14" i="4"/>
  <c r="B7" i="4"/>
  <c r="Z44" i="3"/>
  <c r="V44" i="3"/>
  <c r="R44" i="3"/>
  <c r="N44" i="3"/>
  <c r="J44" i="3"/>
  <c r="F44" i="3"/>
  <c r="B10" i="3"/>
  <c r="B195" i="4"/>
  <c r="B188" i="4"/>
  <c r="B181" i="4"/>
  <c r="B174" i="4"/>
  <c r="B167" i="4"/>
  <c r="B160" i="4"/>
  <c r="B153" i="4"/>
  <c r="B146" i="4"/>
  <c r="B139" i="4"/>
  <c r="B132" i="4"/>
  <c r="B125" i="4"/>
  <c r="B118" i="4"/>
  <c r="B111" i="4"/>
  <c r="B104" i="4"/>
  <c r="B97" i="4"/>
  <c r="B90" i="4"/>
  <c r="B83" i="4"/>
  <c r="B76" i="4"/>
  <c r="B69" i="4"/>
  <c r="B62" i="4"/>
  <c r="B55" i="4"/>
  <c r="B48" i="4"/>
  <c r="B41" i="4"/>
  <c r="B34" i="4"/>
  <c r="B27" i="4"/>
  <c r="B20" i="4"/>
  <c r="B13" i="4"/>
  <c r="B6" i="4"/>
  <c r="Z43" i="3"/>
  <c r="V43" i="3"/>
  <c r="R43" i="3"/>
  <c r="N43" i="3"/>
  <c r="J43" i="3"/>
  <c r="F43" i="3"/>
  <c r="B9" i="3"/>
  <c r="B194" i="4"/>
  <c r="B187" i="4"/>
  <c r="B180" i="4"/>
  <c r="B173" i="4"/>
  <c r="B166" i="4"/>
  <c r="B159" i="4"/>
  <c r="B152" i="4"/>
  <c r="B145" i="4"/>
  <c r="B138" i="4"/>
  <c r="B131" i="4"/>
  <c r="B124" i="4"/>
  <c r="B117" i="4"/>
  <c r="B110" i="4"/>
  <c r="B103" i="4"/>
  <c r="B96" i="4"/>
  <c r="B89" i="4"/>
  <c r="B82" i="4"/>
  <c r="B75" i="4"/>
  <c r="B68" i="4"/>
  <c r="B61" i="4"/>
  <c r="B54" i="4"/>
  <c r="B47" i="4"/>
  <c r="B40" i="4"/>
  <c r="B33" i="4"/>
  <c r="B26" i="4"/>
  <c r="B19" i="4"/>
  <c r="B12" i="4"/>
  <c r="B5" i="4"/>
  <c r="Z42" i="3"/>
  <c r="V42" i="3"/>
  <c r="R42" i="3"/>
  <c r="N42" i="3"/>
  <c r="J42" i="3"/>
  <c r="F42" i="3"/>
  <c r="B8" i="3"/>
  <c r="B193" i="4"/>
  <c r="B186" i="4"/>
  <c r="B179" i="4"/>
  <c r="B172" i="4"/>
  <c r="B165" i="4"/>
  <c r="B158" i="4"/>
  <c r="B151" i="4"/>
  <c r="B144" i="4"/>
  <c r="B137" i="4"/>
  <c r="B130" i="4"/>
  <c r="B123" i="4"/>
  <c r="B116" i="4"/>
  <c r="B109" i="4"/>
  <c r="B102" i="4"/>
  <c r="B95" i="4"/>
  <c r="B88" i="4"/>
  <c r="B81" i="4"/>
  <c r="B74" i="4"/>
  <c r="B67" i="4"/>
  <c r="B60" i="4"/>
  <c r="B53" i="4"/>
  <c r="B46" i="4"/>
  <c r="B39" i="4"/>
  <c r="B32" i="4"/>
  <c r="B25" i="4"/>
  <c r="B18" i="4"/>
  <c r="B11" i="4"/>
  <c r="B4" i="4"/>
  <c r="F7" i="3"/>
  <c r="F8" i="3"/>
  <c r="F9" i="3"/>
  <c r="F10" i="3"/>
  <c r="F11" i="3"/>
  <c r="F12" i="3"/>
  <c r="J7" i="3"/>
  <c r="J8" i="3"/>
  <c r="J9" i="3"/>
  <c r="J10" i="3"/>
  <c r="J11" i="3"/>
  <c r="J12" i="3"/>
  <c r="N7" i="3"/>
  <c r="N8" i="3"/>
  <c r="N9" i="3"/>
  <c r="N10" i="3"/>
  <c r="N11" i="3"/>
  <c r="N12" i="3"/>
  <c r="R7" i="3"/>
  <c r="R8" i="3"/>
  <c r="R9" i="3"/>
  <c r="R10" i="3"/>
  <c r="R11" i="3"/>
  <c r="R12" i="3"/>
  <c r="V7" i="3"/>
  <c r="V8" i="3"/>
  <c r="V9" i="3"/>
  <c r="V10" i="3"/>
  <c r="V11" i="3"/>
  <c r="V12" i="3"/>
  <c r="Z7" i="3"/>
  <c r="Z8" i="3"/>
  <c r="Z9" i="3"/>
  <c r="Z10" i="3"/>
  <c r="Z11" i="3"/>
  <c r="Z12" i="3"/>
  <c r="B18" i="3"/>
  <c r="B19" i="3"/>
  <c r="B20" i="3"/>
  <c r="B21" i="3"/>
  <c r="B22" i="3"/>
  <c r="B23" i="3"/>
  <c r="F18" i="3"/>
  <c r="J18" i="3"/>
  <c r="N18" i="3"/>
  <c r="R18" i="3"/>
  <c r="V18" i="3"/>
  <c r="Z18" i="3"/>
  <c r="F19" i="3"/>
  <c r="J19" i="3"/>
  <c r="N19" i="3"/>
  <c r="R19" i="3"/>
  <c r="V19" i="3"/>
  <c r="Z19" i="3"/>
  <c r="F20" i="3"/>
  <c r="J20" i="3"/>
  <c r="N20" i="3"/>
  <c r="R20" i="3"/>
  <c r="V20" i="3"/>
  <c r="Z20" i="3"/>
  <c r="F21" i="3"/>
  <c r="J21" i="3"/>
  <c r="N21" i="3"/>
  <c r="R21" i="3"/>
  <c r="V21" i="3"/>
  <c r="Z21" i="3"/>
  <c r="F22" i="3"/>
  <c r="J22" i="3"/>
  <c r="N22" i="3"/>
  <c r="R22" i="3"/>
  <c r="V22" i="3"/>
  <c r="Z22" i="3"/>
  <c r="F23" i="3"/>
  <c r="J23" i="3"/>
  <c r="N23" i="3"/>
  <c r="R23" i="3"/>
  <c r="V23" i="3"/>
  <c r="Z23" i="3"/>
  <c r="B29" i="3"/>
  <c r="F29" i="3"/>
  <c r="J29" i="3"/>
  <c r="N29" i="3"/>
  <c r="R29" i="3"/>
  <c r="V29" i="3"/>
  <c r="Z29" i="3"/>
  <c r="B30" i="3"/>
  <c r="F30" i="3"/>
  <c r="J30" i="3"/>
  <c r="N30" i="3"/>
  <c r="R30" i="3"/>
  <c r="V30" i="3"/>
  <c r="Z30" i="3"/>
  <c r="B31" i="3"/>
  <c r="F31" i="3"/>
  <c r="J31" i="3"/>
  <c r="N31" i="3"/>
  <c r="R31" i="3"/>
  <c r="V31" i="3"/>
  <c r="Z31" i="3"/>
  <c r="B32" i="3"/>
  <c r="F32" i="3"/>
  <c r="J32" i="3"/>
  <c r="N32" i="3"/>
  <c r="R32" i="3"/>
  <c r="V32" i="3"/>
  <c r="Z32" i="3"/>
  <c r="B33" i="3"/>
  <c r="F33" i="3"/>
  <c r="J33" i="3"/>
  <c r="N33" i="3"/>
  <c r="R33" i="3"/>
  <c r="V33" i="3"/>
  <c r="Z33" i="3"/>
  <c r="B34" i="3"/>
  <c r="F34" i="3"/>
  <c r="J34" i="3"/>
  <c r="N34" i="3"/>
  <c r="R34" i="3"/>
  <c r="V34" i="3"/>
  <c r="Z34" i="3"/>
  <c r="B40" i="3"/>
  <c r="B41" i="3"/>
  <c r="B42" i="3"/>
  <c r="B43" i="3"/>
  <c r="B44" i="3"/>
  <c r="B45" i="3"/>
  <c r="F40" i="3"/>
  <c r="J40" i="3"/>
  <c r="N40" i="3"/>
  <c r="R40" i="3"/>
  <c r="V40" i="3"/>
  <c r="Z40" i="3"/>
  <c r="F41" i="3"/>
  <c r="J41" i="3"/>
  <c r="N41" i="3"/>
  <c r="R41" i="3"/>
  <c r="V41" i="3"/>
  <c r="Z41" i="3"/>
  <c r="B9" i="4"/>
  <c r="B16" i="4"/>
  <c r="B23" i="4"/>
  <c r="B30" i="4"/>
  <c r="B37" i="4"/>
  <c r="B44" i="4"/>
  <c r="B51" i="4"/>
  <c r="B58" i="4"/>
  <c r="B65" i="4"/>
  <c r="B72" i="4"/>
  <c r="B79" i="4"/>
  <c r="B86" i="4"/>
  <c r="B93" i="4"/>
  <c r="B100" i="4"/>
  <c r="B107" i="4"/>
  <c r="B114" i="4"/>
  <c r="B121" i="4"/>
  <c r="B128" i="4"/>
  <c r="B135" i="4"/>
  <c r="B142" i="4"/>
  <c r="B149" i="4"/>
  <c r="B156" i="4"/>
  <c r="B163" i="4"/>
  <c r="B170" i="4"/>
  <c r="B177" i="4"/>
  <c r="B184" i="4"/>
  <c r="B191" i="4"/>
  <c r="I16" i="4"/>
  <c r="I25" i="4"/>
  <c r="I24" i="4"/>
  <c r="I23" i="4"/>
  <c r="I22" i="4"/>
  <c r="I21" i="4"/>
  <c r="I20" i="4"/>
  <c r="I19" i="4"/>
  <c r="I18" i="4"/>
  <c r="I17" i="4"/>
  <c r="C15" i="5"/>
  <c r="V15" i="5" s="1"/>
  <c r="C14" i="5"/>
  <c r="V14" i="5" s="1"/>
  <c r="K11" i="4"/>
  <c r="K12" i="4"/>
  <c r="L12" i="4"/>
  <c r="L11" i="4"/>
  <c r="K28" i="4"/>
  <c r="G21" i="5" s="1"/>
  <c r="J3" i="4"/>
  <c r="D15" i="5"/>
  <c r="F14" i="5"/>
  <c r="L15" i="5"/>
  <c r="T15" i="5"/>
  <c r="N15" i="5"/>
  <c r="J11" i="4"/>
  <c r="J12" i="4"/>
  <c r="J6" i="4"/>
  <c r="F9" i="5" s="1"/>
  <c r="J7" i="4"/>
  <c r="F10" i="5" s="1"/>
  <c r="J8" i="4"/>
  <c r="F11" i="5" s="1"/>
  <c r="J9" i="4"/>
  <c r="F12" i="5" s="1"/>
  <c r="F13" i="3"/>
  <c r="J13" i="3"/>
  <c r="N13" i="3"/>
  <c r="R13" i="3"/>
  <c r="V13" i="3"/>
  <c r="Z13" i="3"/>
  <c r="B24" i="3"/>
  <c r="F24" i="3"/>
  <c r="J24" i="3"/>
  <c r="N24" i="3"/>
  <c r="R24" i="3"/>
  <c r="V24" i="3"/>
  <c r="Z24" i="3"/>
  <c r="B35" i="3"/>
  <c r="F35" i="3"/>
  <c r="J35" i="3"/>
  <c r="N35" i="3"/>
  <c r="R35" i="3"/>
  <c r="V35" i="3"/>
  <c r="Z35" i="3"/>
  <c r="B46" i="3"/>
  <c r="F46" i="3"/>
  <c r="J46" i="3"/>
  <c r="N46" i="3"/>
  <c r="R46" i="3"/>
  <c r="V46" i="3"/>
  <c r="Z46" i="3"/>
  <c r="H7" i="2"/>
  <c r="B5" i="3"/>
  <c r="E3" i="4" s="1"/>
  <c r="E52" i="4" s="1"/>
  <c r="E101" i="4" s="1"/>
  <c r="E150" i="4" s="1"/>
  <c r="F5" i="3"/>
  <c r="E10" i="4" s="1"/>
  <c r="E59" i="4" s="1"/>
  <c r="E108" i="4" s="1"/>
  <c r="E157" i="4" s="1"/>
  <c r="J5" i="3"/>
  <c r="E17" i="4" s="1"/>
  <c r="E66" i="4" s="1"/>
  <c r="E115" i="4" s="1"/>
  <c r="E164" i="4" s="1"/>
  <c r="N5" i="3"/>
  <c r="E24" i="4" s="1"/>
  <c r="E73" i="4" s="1"/>
  <c r="E122" i="4" s="1"/>
  <c r="E171" i="4" s="1"/>
  <c r="R5" i="3"/>
  <c r="E31" i="4" s="1"/>
  <c r="E32" i="4" s="1"/>
  <c r="E33" i="4" s="1"/>
  <c r="V5" i="3"/>
  <c r="E38" i="4" s="1"/>
  <c r="E39" i="4" s="1"/>
  <c r="E40" i="4" s="1"/>
  <c r="Z5" i="3"/>
  <c r="E45" i="4" s="1"/>
  <c r="E94" i="4" s="1"/>
  <c r="E143" i="4" s="1"/>
  <c r="E192" i="4" s="1"/>
  <c r="B16" i="3"/>
  <c r="F16" i="3"/>
  <c r="J16" i="3"/>
  <c r="N16" i="3"/>
  <c r="R16" i="3"/>
  <c r="V16" i="3"/>
  <c r="Z16" i="3"/>
  <c r="B27" i="3"/>
  <c r="F27" i="3"/>
  <c r="J27" i="3"/>
  <c r="N27" i="3"/>
  <c r="R27" i="3"/>
  <c r="V27" i="3"/>
  <c r="Z27" i="3"/>
  <c r="B38" i="3"/>
  <c r="F38" i="3"/>
  <c r="J38" i="3"/>
  <c r="N38" i="3"/>
  <c r="R38" i="3"/>
  <c r="V38" i="3"/>
  <c r="Z38" i="3"/>
  <c r="I6" i="2"/>
  <c r="K3" i="4" l="1"/>
  <c r="J6" i="5" s="1"/>
  <c r="L28" i="4"/>
  <c r="M28" i="4" s="1"/>
  <c r="N28" i="4" s="1"/>
  <c r="M21" i="5" s="1"/>
  <c r="F6" i="5"/>
  <c r="R14" i="5"/>
  <c r="J14" i="5"/>
  <c r="P14" i="5"/>
  <c r="H14" i="5"/>
  <c r="R15" i="5"/>
  <c r="J15" i="5"/>
  <c r="P15" i="5"/>
  <c r="H15" i="5"/>
  <c r="F15" i="5"/>
  <c r="J4" i="4"/>
  <c r="F7" i="5" s="1"/>
  <c r="N14" i="5"/>
  <c r="T14" i="5"/>
  <c r="L14" i="5"/>
  <c r="D14" i="5"/>
  <c r="I21" i="5"/>
  <c r="G23" i="5"/>
  <c r="J19" i="4"/>
  <c r="K19" i="4"/>
  <c r="L19" i="4"/>
  <c r="M19" i="4"/>
  <c r="J20" i="4"/>
  <c r="K20" i="4"/>
  <c r="L20" i="4"/>
  <c r="M20" i="4"/>
  <c r="J21" i="4"/>
  <c r="K21" i="4"/>
  <c r="L21" i="4"/>
  <c r="M21" i="4"/>
  <c r="J22" i="4"/>
  <c r="K22" i="4"/>
  <c r="L22" i="4"/>
  <c r="M22" i="4"/>
  <c r="J23" i="4"/>
  <c r="K23" i="4"/>
  <c r="L23" i="4"/>
  <c r="M23" i="4"/>
  <c r="J24" i="4"/>
  <c r="K24" i="4"/>
  <c r="L24" i="4"/>
  <c r="M24" i="4"/>
  <c r="J25" i="4"/>
  <c r="K25" i="4"/>
  <c r="L25" i="4"/>
  <c r="M25" i="4"/>
  <c r="J16" i="4"/>
  <c r="J17" i="4" s="1"/>
  <c r="D7" i="5" s="1"/>
  <c r="M30" i="4"/>
  <c r="N30" i="4" s="1"/>
  <c r="M23" i="5" s="1"/>
  <c r="I23" i="5"/>
  <c r="K27" i="4"/>
  <c r="L27" i="4" s="1"/>
  <c r="E34" i="4"/>
  <c r="E35" i="4" s="1"/>
  <c r="E82" i="4"/>
  <c r="E131" i="4" s="1"/>
  <c r="E180" i="4" s="1"/>
  <c r="E46" i="4"/>
  <c r="E47" i="4" s="1"/>
  <c r="E87" i="4"/>
  <c r="E136" i="4" s="1"/>
  <c r="E185" i="4" s="1"/>
  <c r="E80" i="4"/>
  <c r="E129" i="4" s="1"/>
  <c r="E178" i="4" s="1"/>
  <c r="E25" i="4"/>
  <c r="E74" i="4" s="1"/>
  <c r="E123" i="4" s="1"/>
  <c r="E172" i="4" s="1"/>
  <c r="E18" i="4"/>
  <c r="E19" i="4" s="1"/>
  <c r="E11" i="4"/>
  <c r="E60" i="4" s="1"/>
  <c r="E109" i="4" s="1"/>
  <c r="E158" i="4" s="1"/>
  <c r="E4" i="4"/>
  <c r="E53" i="4" s="1"/>
  <c r="E102" i="4" s="1"/>
  <c r="E151" i="4" s="1"/>
  <c r="E88" i="4"/>
  <c r="E137" i="4" s="1"/>
  <c r="E186" i="4" s="1"/>
  <c r="E81" i="4"/>
  <c r="E130" i="4" s="1"/>
  <c r="E179" i="4" s="1"/>
  <c r="J10" i="4"/>
  <c r="F13" i="5" s="1"/>
  <c r="N12" i="4"/>
  <c r="N11" i="4"/>
  <c r="E41" i="4"/>
  <c r="E89" i="4"/>
  <c r="E138" i="4" s="1"/>
  <c r="E187" i="4" s="1"/>
  <c r="I7" i="2"/>
  <c r="B3" i="3" s="1"/>
  <c r="B4" i="3" s="1"/>
  <c r="E12" i="4" l="1"/>
  <c r="E61" i="4" s="1"/>
  <c r="E110" i="4" s="1"/>
  <c r="E159" i="4" s="1"/>
  <c r="E95" i="4"/>
  <c r="E144" i="4" s="1"/>
  <c r="E193" i="4" s="1"/>
  <c r="K21" i="5"/>
  <c r="E5" i="4"/>
  <c r="E6" i="4" s="1"/>
  <c r="E83" i="4"/>
  <c r="E132" i="4" s="1"/>
  <c r="E181" i="4" s="1"/>
  <c r="L3" i="4"/>
  <c r="M3" i="4" s="1"/>
  <c r="N3" i="4" s="1"/>
  <c r="V6" i="5" s="1"/>
  <c r="E67" i="4"/>
  <c r="E116" i="4" s="1"/>
  <c r="E165" i="4" s="1"/>
  <c r="E26" i="4"/>
  <c r="E27" i="4" s="1"/>
  <c r="K4" i="4"/>
  <c r="J5" i="4"/>
  <c r="F8" i="5" s="1"/>
  <c r="F16" i="5" s="1"/>
  <c r="G24" i="5" s="1"/>
  <c r="G25" i="5" s="1"/>
  <c r="N24" i="4"/>
  <c r="N25" i="4"/>
  <c r="K29" i="4"/>
  <c r="G22" i="5" s="1"/>
  <c r="G20" i="5"/>
  <c r="K16" i="4"/>
  <c r="K17" i="4" s="1"/>
  <c r="H7" i="5" s="1"/>
  <c r="D6" i="5"/>
  <c r="J18" i="4"/>
  <c r="I20" i="5"/>
  <c r="M27" i="4"/>
  <c r="N27" i="4" s="1"/>
  <c r="M20" i="5" s="1"/>
  <c r="L29" i="4"/>
  <c r="I22" i="5" s="1"/>
  <c r="K6" i="4"/>
  <c r="K7" i="4"/>
  <c r="K8" i="4"/>
  <c r="O30" i="4"/>
  <c r="O23" i="5" s="1"/>
  <c r="K23" i="5"/>
  <c r="O28" i="4"/>
  <c r="O21" i="5" s="1"/>
  <c r="J9" i="5"/>
  <c r="E42" i="4"/>
  <c r="E90" i="4"/>
  <c r="E139" i="4" s="1"/>
  <c r="E188" i="4" s="1"/>
  <c r="E13" i="4"/>
  <c r="E20" i="4"/>
  <c r="E68" i="4"/>
  <c r="E117" i="4" s="1"/>
  <c r="E166" i="4" s="1"/>
  <c r="E48" i="4"/>
  <c r="E96" i="4"/>
  <c r="E145" i="4" s="1"/>
  <c r="E194" i="4" s="1"/>
  <c r="E36" i="4"/>
  <c r="E84" i="4"/>
  <c r="E133" i="4" s="1"/>
  <c r="E182" i="4" s="1"/>
  <c r="F3" i="3"/>
  <c r="J3" i="3" s="1"/>
  <c r="N6" i="5" l="1"/>
  <c r="E54" i="4"/>
  <c r="E103" i="4" s="1"/>
  <c r="E152" i="4" s="1"/>
  <c r="K5" i="4"/>
  <c r="J8" i="5" s="1"/>
  <c r="E75" i="4"/>
  <c r="E124" i="4" s="1"/>
  <c r="E173" i="4" s="1"/>
  <c r="F4" i="3"/>
  <c r="J7" i="5"/>
  <c r="L4" i="4"/>
  <c r="L5" i="4" s="1"/>
  <c r="N8" i="5" s="1"/>
  <c r="L16" i="4"/>
  <c r="L17" i="4" s="1"/>
  <c r="K20" i="5"/>
  <c r="M29" i="4"/>
  <c r="K22" i="5" s="1"/>
  <c r="K18" i="4"/>
  <c r="H8" i="5" s="1"/>
  <c r="D8" i="5"/>
  <c r="H6" i="5"/>
  <c r="D9" i="5"/>
  <c r="D10" i="5"/>
  <c r="D11" i="5"/>
  <c r="D12" i="5"/>
  <c r="D13" i="5"/>
  <c r="L6" i="4"/>
  <c r="L7" i="4"/>
  <c r="L8" i="4"/>
  <c r="K9" i="4"/>
  <c r="L9" i="4" s="1"/>
  <c r="R6" i="5"/>
  <c r="M4" i="4"/>
  <c r="H9" i="5"/>
  <c r="N29" i="4"/>
  <c r="O27" i="4"/>
  <c r="O20" i="5" s="1"/>
  <c r="H10" i="5"/>
  <c r="J10" i="5"/>
  <c r="J11" i="5"/>
  <c r="J12" i="5"/>
  <c r="N9" i="5"/>
  <c r="N10" i="5"/>
  <c r="E49" i="4"/>
  <c r="E97" i="4"/>
  <c r="E146" i="4" s="1"/>
  <c r="E195" i="4" s="1"/>
  <c r="E28" i="4"/>
  <c r="E76" i="4"/>
  <c r="E125" i="4" s="1"/>
  <c r="E174" i="4" s="1"/>
  <c r="E21" i="4"/>
  <c r="E69" i="4"/>
  <c r="E118" i="4" s="1"/>
  <c r="E167" i="4" s="1"/>
  <c r="E14" i="4"/>
  <c r="E62" i="4"/>
  <c r="E111" i="4" s="1"/>
  <c r="E160" i="4" s="1"/>
  <c r="E55" i="4"/>
  <c r="E104" i="4" s="1"/>
  <c r="E153" i="4" s="1"/>
  <c r="E7" i="4"/>
  <c r="E43" i="4"/>
  <c r="E91" i="4"/>
  <c r="E140" i="4" s="1"/>
  <c r="E189" i="4" s="1"/>
  <c r="E37" i="4"/>
  <c r="E86" i="4" s="1"/>
  <c r="E135" i="4" s="1"/>
  <c r="E184" i="4" s="1"/>
  <c r="E85" i="4"/>
  <c r="E134" i="4" s="1"/>
  <c r="E183" i="4" s="1"/>
  <c r="N3" i="3"/>
  <c r="J4" i="3"/>
  <c r="L7" i="5" l="1"/>
  <c r="L18" i="4"/>
  <c r="L8" i="5" s="1"/>
  <c r="M5" i="4"/>
  <c r="R8" i="5" s="1"/>
  <c r="D16" i="5"/>
  <c r="N7" i="5"/>
  <c r="L6" i="5"/>
  <c r="M16" i="4"/>
  <c r="N16" i="4" s="1"/>
  <c r="T6" i="5" s="1"/>
  <c r="N4" i="4"/>
  <c r="V7" i="5" s="1"/>
  <c r="K10" i="4"/>
  <c r="L10" i="4"/>
  <c r="M6" i="4"/>
  <c r="M7" i="4"/>
  <c r="M8" i="4"/>
  <c r="M9" i="4"/>
  <c r="O29" i="4"/>
  <c r="O22" i="5" s="1"/>
  <c r="M22" i="5"/>
  <c r="L9" i="5"/>
  <c r="R7" i="5"/>
  <c r="J13" i="5"/>
  <c r="J16" i="5" s="1"/>
  <c r="I24" i="5" s="1"/>
  <c r="R9" i="5"/>
  <c r="R10" i="5"/>
  <c r="P9" i="5"/>
  <c r="H11" i="5"/>
  <c r="H12" i="5"/>
  <c r="L10" i="5"/>
  <c r="E44" i="4"/>
  <c r="E93" i="4" s="1"/>
  <c r="E142" i="4" s="1"/>
  <c r="E191" i="4" s="1"/>
  <c r="E92" i="4"/>
  <c r="E141" i="4" s="1"/>
  <c r="E190" i="4" s="1"/>
  <c r="E56" i="4"/>
  <c r="E105" i="4" s="1"/>
  <c r="E154" i="4" s="1"/>
  <c r="E8" i="4"/>
  <c r="E15" i="4"/>
  <c r="E63" i="4"/>
  <c r="E112" i="4" s="1"/>
  <c r="E161" i="4" s="1"/>
  <c r="E22" i="4"/>
  <c r="E70" i="4"/>
  <c r="E119" i="4" s="1"/>
  <c r="E168" i="4" s="1"/>
  <c r="E29" i="4"/>
  <c r="E77" i="4"/>
  <c r="E126" i="4" s="1"/>
  <c r="E175" i="4" s="1"/>
  <c r="E50" i="4"/>
  <c r="E98" i="4"/>
  <c r="E147" i="4" s="1"/>
  <c r="E196" i="4" s="1"/>
  <c r="R3" i="3"/>
  <c r="N4" i="3"/>
  <c r="N5" i="4" l="1"/>
  <c r="V8" i="5" s="1"/>
  <c r="P6" i="5"/>
  <c r="M17" i="4"/>
  <c r="I25" i="5"/>
  <c r="M10" i="4"/>
  <c r="N11" i="5"/>
  <c r="H13" i="5"/>
  <c r="H16" i="5" s="1"/>
  <c r="N6" i="4"/>
  <c r="V9" i="5" s="1"/>
  <c r="L11" i="5"/>
  <c r="L12" i="5"/>
  <c r="P10" i="5"/>
  <c r="N19" i="4"/>
  <c r="T9" i="5" s="1"/>
  <c r="N20" i="4"/>
  <c r="T10" i="5" s="1"/>
  <c r="N8" i="4"/>
  <c r="V11" i="5" s="1"/>
  <c r="N7" i="4"/>
  <c r="V10" i="5" s="1"/>
  <c r="E51" i="4"/>
  <c r="E100" i="4" s="1"/>
  <c r="E149" i="4" s="1"/>
  <c r="E198" i="4" s="1"/>
  <c r="E99" i="4"/>
  <c r="E148" i="4" s="1"/>
  <c r="E197" i="4" s="1"/>
  <c r="E30" i="4"/>
  <c r="E79" i="4" s="1"/>
  <c r="E128" i="4" s="1"/>
  <c r="E177" i="4" s="1"/>
  <c r="E78" i="4"/>
  <c r="E127" i="4" s="1"/>
  <c r="E176" i="4" s="1"/>
  <c r="E23" i="4"/>
  <c r="E72" i="4" s="1"/>
  <c r="E121" i="4" s="1"/>
  <c r="E170" i="4" s="1"/>
  <c r="E71" i="4"/>
  <c r="E120" i="4" s="1"/>
  <c r="E169" i="4" s="1"/>
  <c r="E16" i="4"/>
  <c r="E65" i="4" s="1"/>
  <c r="E114" i="4" s="1"/>
  <c r="E163" i="4" s="1"/>
  <c r="E64" i="4"/>
  <c r="E113" i="4" s="1"/>
  <c r="E162" i="4" s="1"/>
  <c r="E57" i="4"/>
  <c r="E106" i="4" s="1"/>
  <c r="E155" i="4" s="1"/>
  <c r="E9" i="4"/>
  <c r="E58" i="4" s="1"/>
  <c r="E107" i="4" s="1"/>
  <c r="E156" i="4" s="1"/>
  <c r="V3" i="3"/>
  <c r="R4" i="3"/>
  <c r="P7" i="5" l="1"/>
  <c r="N17" i="4"/>
  <c r="T7" i="5" s="1"/>
  <c r="M18" i="4"/>
  <c r="R11" i="5"/>
  <c r="N12" i="5"/>
  <c r="N13" i="5"/>
  <c r="L13" i="5"/>
  <c r="L16" i="5" s="1"/>
  <c r="P11" i="5"/>
  <c r="R13" i="5"/>
  <c r="Z3" i="3"/>
  <c r="V4" i="3"/>
  <c r="P8" i="5" l="1"/>
  <c r="N18" i="4"/>
  <c r="T8" i="5" s="1"/>
  <c r="N16" i="5"/>
  <c r="K24" i="5" s="1"/>
  <c r="K25" i="5" s="1"/>
  <c r="N22" i="4"/>
  <c r="T12" i="5" s="1"/>
  <c r="P12" i="5"/>
  <c r="R12" i="5"/>
  <c r="R16" i="5" s="1"/>
  <c r="M24" i="5" s="1"/>
  <c r="M25" i="5" s="1"/>
  <c r="N9" i="4"/>
  <c r="V12" i="5" s="1"/>
  <c r="N21" i="4"/>
  <c r="T11" i="5" s="1"/>
  <c r="N10" i="4"/>
  <c r="V13" i="5" s="1"/>
  <c r="Z4" i="3"/>
  <c r="B14" i="3"/>
  <c r="V16" i="5" l="1"/>
  <c r="O24" i="5"/>
  <c r="O25" i="5"/>
  <c r="N23" i="4"/>
  <c r="T13" i="5" s="1"/>
  <c r="T16" i="5" s="1"/>
  <c r="P13" i="5"/>
  <c r="P16" i="5" s="1"/>
  <c r="B15" i="3"/>
  <c r="F14" i="3"/>
  <c r="J14" i="3" l="1"/>
  <c r="F15" i="3"/>
  <c r="N14" i="3" l="1"/>
  <c r="J15" i="3"/>
  <c r="R14" i="3" l="1"/>
  <c r="N15" i="3"/>
  <c r="V14" i="3" l="1"/>
  <c r="R15" i="3"/>
  <c r="Z14" i="3" l="1"/>
  <c r="V15" i="3"/>
  <c r="Z15" i="3" l="1"/>
  <c r="B25" i="3"/>
  <c r="F25" i="3" l="1"/>
  <c r="B26" i="3"/>
  <c r="J25" i="3" l="1"/>
  <c r="F26" i="3"/>
  <c r="N25" i="3" l="1"/>
  <c r="J26" i="3"/>
  <c r="R25" i="3" l="1"/>
  <c r="N26" i="3"/>
  <c r="V25" i="3" l="1"/>
  <c r="R26" i="3"/>
  <c r="Z25" i="3" l="1"/>
  <c r="V26" i="3"/>
  <c r="B36" i="3" l="1"/>
  <c r="Z26" i="3"/>
  <c r="C36" i="3" l="1"/>
  <c r="B37" i="3" s="1"/>
  <c r="F36" i="3"/>
  <c r="G36" i="3" l="1"/>
  <c r="F37" i="3" s="1"/>
  <c r="J36" i="3"/>
  <c r="K36" i="3" l="1"/>
  <c r="J37" i="3" s="1"/>
  <c r="N36" i="3"/>
  <c r="O36" i="3" l="1"/>
  <c r="N37" i="3" s="1"/>
  <c r="R36" i="3"/>
  <c r="S36" i="3" l="1"/>
  <c r="R37" i="3" s="1"/>
  <c r="V36" i="3"/>
  <c r="W36" i="3" l="1"/>
  <c r="V37" i="3" s="1"/>
  <c r="Z36" i="3"/>
  <c r="AA36" i="3" s="1"/>
  <c r="Z37" i="3" s="1"/>
</calcChain>
</file>

<file path=xl/sharedStrings.xml><?xml version="1.0" encoding="utf-8"?>
<sst xmlns="http://schemas.openxmlformats.org/spreadsheetml/2006/main" count="468" uniqueCount="163">
  <si>
    <t>1)</t>
  </si>
  <si>
    <t>Months</t>
  </si>
  <si>
    <t>Jan</t>
  </si>
  <si>
    <t>Feb</t>
  </si>
  <si>
    <t>Mar</t>
  </si>
  <si>
    <t>Apr</t>
  </si>
  <si>
    <t>May</t>
  </si>
  <si>
    <t>Jun</t>
  </si>
  <si>
    <t>Jul</t>
  </si>
  <si>
    <t>Aug</t>
  </si>
  <si>
    <t>Sep</t>
  </si>
  <si>
    <t>Oct</t>
  </si>
  <si>
    <t>Nov</t>
  </si>
  <si>
    <t>Dec</t>
  </si>
  <si>
    <t>Type year:</t>
  </si>
  <si>
    <t>2)</t>
  </si>
  <si>
    <t>Select month:</t>
  </si>
  <si>
    <t>3)</t>
  </si>
  <si>
    <t>Personnel Name</t>
  </si>
  <si>
    <t>4)</t>
  </si>
  <si>
    <t>Sel Month</t>
  </si>
  <si>
    <t>Nb of Days</t>
  </si>
  <si>
    <t>…</t>
  </si>
  <si>
    <t>From</t>
  </si>
  <si>
    <t>To</t>
  </si>
  <si>
    <t>Duration (hr.s)</t>
  </si>
  <si>
    <t>Days</t>
  </si>
  <si>
    <t>First Day</t>
  </si>
  <si>
    <t>Shifts</t>
  </si>
  <si>
    <t>NEED SHIFT</t>
  </si>
  <si>
    <t>Shift</t>
  </si>
  <si>
    <t>Personnel</t>
  </si>
  <si>
    <t>5)</t>
  </si>
  <si>
    <t>Which calendar type do you use?</t>
  </si>
  <si>
    <t>from Monday to Sunday</t>
  </si>
  <si>
    <t>Sel Calendar</t>
  </si>
  <si>
    <t>Monday</t>
  </si>
  <si>
    <t>Tuesday</t>
  </si>
  <si>
    <t>Wednesday</t>
  </si>
  <si>
    <t>Thursday</t>
  </si>
  <si>
    <t>Friday</t>
  </si>
  <si>
    <t>Saturday</t>
  </si>
  <si>
    <t>Sunday</t>
  </si>
  <si>
    <t>Duration</t>
  </si>
  <si>
    <t>Day</t>
  </si>
  <si>
    <t>Week 1</t>
  </si>
  <si>
    <t>Week 2</t>
  </si>
  <si>
    <t>Week 3</t>
  </si>
  <si>
    <t>Week 4</t>
  </si>
  <si>
    <t>Total</t>
  </si>
  <si>
    <t>Durations</t>
  </si>
  <si>
    <t>Total Number of shifts</t>
  </si>
  <si>
    <t>Total Duration of shifts</t>
  </si>
  <si>
    <t>Assigned Number of shifts</t>
  </si>
  <si>
    <t>Unassigned Number of shifts</t>
  </si>
  <si>
    <t>6)</t>
  </si>
  <si>
    <t>Check Monthly Schedule sheet. You will see "…" in Personnel columns.</t>
  </si>
  <si>
    <t xml:space="preserve">"NEED SHIFT" rows are the unassigned shifts. This can be changed by </t>
  </si>
  <si>
    <t>7)</t>
  </si>
  <si>
    <t># of Shifts</t>
  </si>
  <si>
    <t>Total Number of Shifts</t>
  </si>
  <si>
    <t>Assigned Duration of Shifts</t>
  </si>
  <si>
    <t>Unassigned Duration of Shifts</t>
  </si>
  <si>
    <t>Unassigned Number of Shifts</t>
  </si>
  <si>
    <t>Assigned Number of Shifts</t>
  </si>
  <si>
    <t>Total Duration of Shifts</t>
  </si>
  <si>
    <t>Term</t>
  </si>
  <si>
    <t>J.Brown</t>
  </si>
  <si>
    <t>A.White</t>
  </si>
  <si>
    <t>M.Green</t>
  </si>
  <si>
    <t>C</t>
  </si>
  <si>
    <t>Fill the personnel list on the right (as short as possible).</t>
  </si>
  <si>
    <t>Fill your shift list on the right (make sure that durations are correct).</t>
  </si>
  <si>
    <t>This means there are no shifts in these rows (initially in none of them).</t>
  </si>
  <si>
    <t>any personnel in the list when the shift is assigned.</t>
  </si>
  <si>
    <t>Follow the steps to enable your online Monthly Shift Schedule</t>
  </si>
  <si>
    <t>Your Monthly Shift Schedule is ready to use. Further steps are for online use, which is recommended.</t>
  </si>
  <si>
    <t>First visit the site below:</t>
  </si>
  <si>
    <t>http://www.spreadsheetweb.com/getting_started.htm</t>
  </si>
  <si>
    <t>The "Report" sheet provides you information for salary or performance calculations.</t>
  </si>
  <si>
    <t>8)</t>
  </si>
  <si>
    <t>Ignore the downloaded software, you will only need the username and password.</t>
  </si>
  <si>
    <t>9)</t>
  </si>
  <si>
    <t>Visit the site below and login with your new account:</t>
  </si>
  <si>
    <t>10)</t>
  </si>
  <si>
    <t>Click "Add Web Application" to upload this file. Your online schedule will be created automatically.</t>
  </si>
  <si>
    <t>You can simply use the schedule from that link or place it on your website and share with other users.</t>
  </si>
  <si>
    <t>11)</t>
  </si>
  <si>
    <t>&gt;&gt;</t>
  </si>
  <si>
    <t>You are provided with a save option which allows you to reach presaved files and update them.</t>
  </si>
  <si>
    <t>You can reach and edit presaved files using "Data" tab by simply clicking on the file name.</t>
  </si>
  <si>
    <t>In order to see more online applications created with PSW you can check the link below:</t>
  </si>
  <si>
    <t>http://www.spreadsheetweb.com/demos.htm</t>
  </si>
  <si>
    <t>6am</t>
  </si>
  <si>
    <t>10am</t>
  </si>
  <si>
    <t>2pm</t>
  </si>
  <si>
    <t>6pm</t>
  </si>
  <si>
    <t>10pm</t>
  </si>
  <si>
    <t>2am</t>
  </si>
  <si>
    <t>The files are saved with month and year (eg. Sep 2012). Hence, you can create a collection of schedules.</t>
  </si>
  <si>
    <t>http://www1.spreadsheetweb.com/SpreadsheetWEB//</t>
  </si>
  <si>
    <t>Copyright (c) 2012 Pagos, Inc. http://www.pagos.com/</t>
  </si>
  <si>
    <t>This worksheet may not be deleted from this Template</t>
  </si>
  <si>
    <t>CAREFULLY READ THE FOLLOWING LICENSE AGREEMENT. BY INSTALLING, COPYING, DOWNLOADING, OR USING THIS TEMPLATE YOU ARE CONSENTING TO BE BOUND BY AND ARE BECOMING A PARTY TO THIS AGREEMENT. IF YOU DO NOT AGREE TO ALL OF THE TERMS OF THIS AGREEMENT, DELETE THE TEMPLATE.</t>
  </si>
  <si>
    <r>
      <rPr>
        <b/>
        <sz val="11"/>
        <color theme="1"/>
        <rFont val="Calibri"/>
        <family val="2"/>
        <scheme val="minor"/>
      </rPr>
      <t xml:space="preserve">License. 
</t>
    </r>
    <r>
      <rPr>
        <sz val="11"/>
        <color theme="1"/>
        <rFont val="Calibri"/>
        <family val="2"/>
        <charset val="162"/>
        <scheme val="minor"/>
      </rPr>
      <t>Subject to the terms of this Agreement, Pagos hereby grants You a limited, non-exclusive, non-sublicensable, non-assignable license to download, install and use this Template on your computer.
You may make archival copies, and customize the template for personal or company use. However, neither this template nor any derived work from this template may be sold, distributed, or placed on a public server without the express written permission of Pagos.</t>
    </r>
  </si>
  <si>
    <r>
      <rPr>
        <b/>
        <sz val="11"/>
        <color theme="1"/>
        <rFont val="Calibri"/>
        <family val="2"/>
        <scheme val="minor"/>
      </rPr>
      <t>No Warranties.</t>
    </r>
    <r>
      <rPr>
        <sz val="11"/>
        <color theme="1"/>
        <rFont val="Calibri"/>
        <family val="2"/>
        <charset val="162"/>
        <scheme val="minor"/>
      </rPr>
      <t xml:space="preserve"> 
THIS TEMPLATE IS PROVIDED “AS IS”, WITH NO WARRANTIES WHATSOEVER; PAGOS DOES NOT, EITHER EXPRESSED, IMPLIED OR STATUTORY, MAKE ANY WARRANTIES, CLAIMS OR REPRESENTATIONS WITH RESPECT TO THE TEMPLATE, INCLUDING, WITHOUT LIMITATION, WARRANTIES OF QUALITY, PERFORMANCE, NON-INFRINGEMENT, MERCHANTABILITY, OR FITNESS FOR USE OR A PARTICULAR PURPOSE. PAGOS FURTHER DOES NOT REPRESENT OR WARRANT THAT THE TEMPLATE WILL ALWAYS BE AVAILABLE, ACCESSIBLE, UNINTERRUPTED, TIMELY, SECURE, ACCURATE, COMPLETE AND ERROR-FREE, NOR DOES PAGOS WARRANT ANY CONNECTION TO OR DATA TRANSMISSION FROM THE INTERNET THROUGH THE TEMPLATE.</t>
    </r>
  </si>
  <si>
    <r>
      <rPr>
        <b/>
        <sz val="11"/>
        <color theme="1"/>
        <rFont val="Calibri"/>
        <family val="2"/>
        <scheme val="minor"/>
      </rPr>
      <t xml:space="preserve">Limitation of Liability. </t>
    </r>
    <r>
      <rPr>
        <sz val="11"/>
        <color theme="1"/>
        <rFont val="Calibri"/>
        <family val="2"/>
        <charset val="162"/>
        <scheme val="minor"/>
      </rPr>
      <t xml:space="preserve">
IN NO EVENT SHALL PAGOS, ITS AFFILIATES OR ITS STAFF BE LIABLE, WHETHER IN CONTRACT, WARRANTY, TORT (INCLUDING NEGLIGENCE), PRODUCT LIABILITY OR ANY OTHER FORM OF LIABILITY, FOR ANY INDIRECT, INCIDENTAL, SPECIAL OR CONSEQUENTIAL DAMAGES (INCLUDING WITHOUT LIMITATION ANY LOSS OF DATA, INTERRUPTION, COMPUTER FAILURE OR PECUNIARY LOSS) ARISING OUT OF THE USE OR INABILITY TO USE THE TEMPLATE, EVEN IF PAGOS, ITS AFFILIATES OR ITS STAFF HAVE BEEN ADVISED OF THE POSSIBILITY OF SUCH DAMAGES.</t>
    </r>
  </si>
  <si>
    <t xml:space="preserve"> %3c%3fxml+version%3d%221.0%22+encoding%3d%22utf-16%22%3f%3e%0d%0a%3cWizardSettings+xmlns%3axsi%3d%22http%3a%2f%2fwww.w3.org%2f2001%2fXMLSchema-instance%22+xmlns%3axsd%3d%22http%3a%2f%2fwww.w3.org%2f2001%2fXMLSchema%22%3e%0d%0a++%3cCss%3e%0a.Class1%7bfont-family%3a+Calibri%3b+font-size%3a11pt%3b+color%3aBlack%3btext-decoration%3anone%3bborder%3a0+None+%3bbackground-color%3aWhite%3b+text-align%3aleft%3bvertical-align%3abottom%3b%7d%0a.Class2%7bfont-family%3a+Baskerville+Old+Face%3b+font-size%3a14pt%3b+color%3a%23494529%3bfont-weight%3a+bold%3btext-decoration%3anone%3bborder%3a0+None+%3bbackground-color%3aWhite%3b+text-align%3aleft%3bvertical-align%3abottom%3b%7d%0a.Class3%7bfont-family%3a+Berlin+Sans+FB+Demi%3b+font-size%3a14pt%3b+color%3a%23494529%3bfont-weight%3a+bold%3btext-decoration%3anone%3bborder%3a0+None+%3bbackground-color%3aWhite%3b+text-align%3acenter%3bvertical-align%3abottom%3b%7d%0a.Class4%7bfont-family%3a+Baskerville+Old+Face%3b+font-size%3a14pt%3b+color%3a%23494529%3bfont-weight%3a+bold%3btext-decoration%3anone%3bborder%3a0+None+%3bbackground-color%3aWhite%3b+text-align%3acenter%3bvertical-align%3abottom%3b%7d%0a.Class5%7bfont-family%3a+Arial%3b+font-size%3a9pt%3b+color%3aBlack%3btext-decoration%3anone%3bborder%3a0+None+%3bbackground-color%3aWhite%3b+text-align%3aleft%3bvertical-align%3abottom%3b%7d%0a.Class6%7bfont-family%3a+Arial%3b+font-size%3a9pt%3b+color%3aWhite%3btext-decoration%3anone%3bborder-bottom-style%3a+Solid+%3bborder-top-width%3a0%3bborder-left-width%3a0%3bborder-right-width%3a0%3bborder-bottom-width%3a+2px+%3bborder-bottom-color%3a+%23C4BD97+%3bbackground-color%3aWhite%3b+text-align%3aright%3bvertical-align%3abottom%3b%7d%0a.Class7%7bfont-family%3a+Arial%3b+font-size%3a9pt%3b+color%3aWhite%3btext-decoration%3anone%3bborder-bottom-style%3a+Solid+%3bborder-top-width%3a0%3bborder-left-width%3a0%3bborder-right-width%3a0%3bborder-bottom-width%3a+2px+%3bborder-bottom-color%3a+%23C4BD97+%3bbackground-color%3aWhite%3b+text-align%3aleft%3bvertical-align%3abottom%3b%7d%0a.Class8%7bfont-family%3a+Calibri%3b+font-size%3a9pt%3b+color%3aBlack%3btext-decoration%3anone%3bborder%3a0+None+%3bbackground-color%3aWhite%3b+text-align%3aleft%3bvertical-align%3abottom%3b%7d%0a.Class9%7bfont-family%3a+Arial%3b+font-size%3a8pt%3b+color%3aBlack%3btext-decoration%3anone%3bborder-right-style%3a+Solid+%3bborder-top-width%3a0%3bborder-left-width%3a0%3bborder-right-width%3a+2px+%3bborder-bottom-width%3a0%3bborder-right-color%3a+%23C4BD97+%3bbackground-color%3aWhite%3b+text-align%3aleft%3bvertical-align%3abottom%3b%7d%0a.Class10%7bfont-family%3a+Berlin+Sans+FB%3b+font-size%3a8pt%3b+color%3a%23EEECE1%3btext-decoration%3anone%3bborder-top-style%3a+Solid+%3bborder-left-style%3a+Solid+%3bborder-right-style%3a+Solid+%3bborder-top-width%3a+2px+%3bborder-left-width%3a+2px+%3bborder-right-width%3a+2px+%3bborder-bottom-width%3a0%3bborder-top-color%3a+%23C4BD97+%3bborder-left-color%3a+%23C4BD97+%3bborder-right-color%3a+%23C4BD97+%3bbackground-color%3a%23494529%3b+text-align%3acenter%3bvertical-align%3abottom%3b%7d%0a.Class11%7bfont-family%3a+Calibri%3b+font-size%3a9pt%3b+color%3aBlack%3btext-decoration%3anone%3bborder-left-style%3a+Solid+%3bborder-top-width%3a0%3bborder-left-width%3a+2px+%3bborder-right-width%3a0%3bborder-bottom-width%3a0%3bborder-left-color%3a+%23C4BD97+%3bbackground-color%3aWhite%3b+text-align%3aleft%3bvertical-align%3abottom%3b%7d%0a.Class12%7bfont-family%3a+Berlin+Sans+FB%3b+font-size%3a8pt%3b+color%3a%23EEECE1%3bfont-weight%3a+bold%3btext-decoration%3anone%3bborder-left-style%3a+Solid+%3bborder-right-style%3a+Solid+%3bborder-bottom-style%3a+Solid+%3bborder-top-width%3a0%3bborder-left-width%3a+2px+%3bborder-right-width%3a+2px+%3bborder-bottom-width%3a+1px+%3bborder-left-color%3a+%23C4BD97+%3bborder-right-color%3a+%23C4BD97+%3bborder-bottom-color%3a+%23366092+%3bbackground-color%3a%23494529%3b+text-align%3acenter%3bvertical-align%3abottom%3b%7d%0a.Class13%7bfont-family%3a+Arial%3b+font-size%3a8pt%3b+color%3aBlack%3bfont-weight%3a+bold%3btext-decoration%3anone%3bborder-style%3a+Solid+%3bborder-top-width%3a+1px+%3bborder-left-width%3a+2px+%3bborder-right-width%3a+1px+%3bborder-bottom-width%3a+1px+%3bborder-top-color%3a+%23366092+%3bborder-left-color%3a+%23C4BD97+%3bborder-right-color%3a+%2395B3D7+%3bborder-bottom-color%3a+%23366092+%3bbackground-color%3aWhite%3b+text-align%3acenter%3bvertical-align%3abottom%3b%7d%0a.Class14%7bfont-family%3a+Arial%3b+font-size%3a8pt%3b+color%3aBlack%3bfont-weight%3a+bold%3btext-decoration%3anone%3bborder-style%3a+Solid+%3bborder-top-width%3a+1px+%3bborder-left-width%3a+1px+%3bborder-right-width%3a+2px+%3bborder-bottom-width%3a+1px+%3bborder-top-color%3a+%23366092+%3bborder-left-color%3a+%2395B3D7+%3bborder-right-color%3a+%23C4BD97+%3bborder-bottom-color%3a+%23366092+%3bbackground-color%3aWhite%3b+text-align%3acenter%3bvertical-align%3abottom%3b%7d%0a.Class15%7bfont-family%3a+Arial%3b+font-size%3a8pt%3b+color%3aBlack%3btext-decoration%3anone%3bborder-style%3a+Solid+%3bborder-top-width%3a+1px+%3bborder-left-width%3a+2px+%3bborder-right-width%3a+1px+%3bborder-bottom-width%3a+1px+%3bborder-top-color%3a+%23366092+%3bborder-left-color%3a+%23C4BD97+%3bborder-right-color%3a+%2395B3D7+%3bborder-bottom-color%3a+%2395B3D7+%3bbackground-color%3a%23DDD9C4%3b+text-align%3aleft%3bvertical-align%3abottom%3b%7d%0a.Class16%7bfont-family%3a+Arial%3b+font-size%3a8pt%3b+color%3aBlack%3btext-decoration%3anone%3bborder-style%3a+Solid+%3bborder-top-width%3a+1px+%3bborder-left-width%3a+1px+%3bborder-right-width%3a+2px+%3bborder-bottom-width%3a+1px+%3bborder-top-color%3a+%23366092+%3bborder-left-color%3a+%2395B3D7+%3bborder-right-color%3a+%23C4BD97+%3bborder-bottom-color%3a+%2395B3D7+%3bbackground-color%3a%23DDD9C4%3b+text-align%3acenter%3bvertical-align%3abottom%3b%7d%0a.Class17%7bfont-family%3a+Arial%3b+font-size%3a8pt%3b+color%3aBlack%3btext-decoration%3anone%3bborder-style%3a+Solid+%3bborder-top-width%3a+1px+%3bborder-left-width%3a+2px+%3bborder-right-width%3a+1px+%3bborder-bottom-width%3a+1px+%3bborder-top-color%3a+%2395B3D7+%3bborder-left-color%3a+%23C4BD97+%3bborder-right-color%3a+%2395B3D7+%3bborder-bottom-color%3a+%2395B3D7+%3bbackground-color%3aWhite%3b+text-align%3aleft%3bvertical-align%3abottom%3b%7d%0a.Class18%7bfont-family%3a+Arial%3b+font-size%3a8pt%3b+color%3aBlack%3btext-decoration%3anone%3bborder-style%3a+Solid+%3bborder-top-width%3a+1px+%3bborder-left-width%3a+1px+%3bborder-right-width%3a+2px+%3bborder-bottom-width%3a+1px+%3bborder-top-color%3a+%2395B3D7+%3bborder-left-color%3a+%2395B3D7+%3bborder-right-color%3a+%23C4BD97+%3bborder-bottom-color%3a+%2395B3D7+%3bbackground-color%3aWhite%3b+text-align%3acenter%3bvertical-align%3abottom%3b%7d%0a.Class19%7bfont-family%3a+Arial%3b+font-size%3a8pt%3b+color%3aBlack%3btext-decoration%3anone%3bborder-style%3a+Solid+%3bborder-top-width%3a+1px+%3bborder-left-width%3a+2px+%3bborder-right-width%3a+1px+%3bborder-bottom-width%3a+1px+%3bborder-top-color%3a+%2395B3D7+%3bborder-left-color%3a+%23C4BD97+%3bborder-right-color%3a+%2395B3D7+%3bborder-bottom-color%3a+%2395B3D7+%3bbackground-color%3a%23DDD9C4%3b+text-align%3aleft%3bvertical-align%3abottom%3b%7d%0a.Class20%7bfont-family%3a+Arial%3b+font-size%3a8pt%3b+color%3aBlack%3btext-decoration%3anone%3bborder-style%3a+Solid+%3bborder-top-width%3a+1px+%3bborder-left-width%3a+1px+%3bborder-right-width%3a+2px+%3bborder-bottom-width%3a+1px+%3bborder-top-color%3a+%2395B3D7+%3bborder-left-color%3a+%2395B3D7+%3bborder-right-color%3a+%23C4BD97+%3bborder-bottom-color%3a+%2395B3D7+%3bbackground-color%3a%23DDD9C4%3b+text-align%3acenter%3bvertical-align%3abottom%3b%7d%0a.Class21%7bfont-family%3a+Arial%3b+font-size%3a8pt%3b+color%3aBlack%3btext-decoration%3anone%3bborder-style%3a+Solid+%3bborder-top-width%3a+1px+%3bborder-left-width%3a+2px+%3bborder-right-width%3a+1px+%3bborder-bottom-width%3a+2px+%3bborder-top-color%3a+%2395B3D7+%3bborder-left-color%3a+%23C4BD97+%3bborder-right-color%3a+%2395B3D7+%3bborder-bottom-color%3a+%23C4BD97+%3bbackground-color%3a%23DDD9C4%3b+text-align%3aleft%3bvertical-align%3abottom%3b%7d%0a.Class22%7bfont-family%3a+Arial%3b+font-size%3a8pt%3b+color%3aBlack%3btext-decoration%3anone%3bborder-style%3a+Solid+%3bborder-top-width%3a+1px+%3bborder-left-width%3a+1px+%3bborder-right-width%3a+2px+%3bborder-bottom-width%3a+2px+%3bborder-top-color%3a+%2395B3D7+%3bborder-left-color%3a+%2395B3D7+%3bborder-right-color%3a+%23C4BD97+%3bborder-bottom-color%3a+%23C4BD97+%3bbackground-color%3a%23DDD9C4%3b+text-align%3acenter%3bvertical-align%3abottom%3b%7d%0a.Class23%7bfont-family%3a+Arial%3b+font-size%3a8pt%3b+color%3aBlack%3btext-decoration%3anone%3bborder%3a0+None+%3bbackground-color%3aWhite%3b+text-align%3aleft%3bvertical-align%3abottom%3b%7d%0a.Class24%7bfont-family%3a+Arial%3b+font-size%3a8pt%3b+color%3aWhite%3btext-decoration%3anone%3bborder-top-style%3a+Solid+%3bborder-bottom-style%3a+Solid+%3bborder-top-width%3a+2px+%3bborder-left-width%3a0%3bborder-right-width%3a0%3bborder-bottom-width%3a+2px+%3bborder-top-color%3a+%23C4BD97+%3bborder-bottom-color%3a+%23C4BD97+%3bbackground-color%3aWhite%3b+text-align%3aright%3bvertical-align%3abottom%3b%7d%0a.Class25%7bfont-family%3a+Arial%3b+font-size%3a8pt%3b+color%3aWhite%3btext-decoration%3anone%3bborder-top-style%3a+Solid+%3bborder-bottom-style%3a+Solid+%3bborder-top-width%3a+2px+%3bborder-left-width%3a0%3bborder-right-width%3a0%3bborder-bottom-width%3a+2px+%3bborder-top-color%3a+%23C4BD97+%3bborder-bottom-color%3a+%23C4BD97+%3bbackground-color%3aWhite%3b+text-align%3aleft%3bvertical-align%3abottom%3b%7d%0a.Class26%7bfont-family%3a+Arial%3b+font-size%3a9pt%3b+color%3aWhite%3btext-decoration%3anone%3bborder-top-style%3a+Solid+%3bborder-bottom-style%3a+Solid+%3bborder-top-width%3a+2px+%3bborder-left-width%3a0%3bborder-right-width%3a0%3bborder-bottom-width%3a+2px+%3bborder-top-color%3a+%23C4BD97+%3bborder-bottom-color%3a+%23C4BD97+%3bbackground-color%3aWhite%3b+text-align%3aright%3bvertical-align%3abottom%3b%7d%0a.Class27%7bfont-family%3a+Arial%3b+font-size%3a9pt%3b+color%3aWhite%3btext-decoration%3anone%3bborder-top-style%3a+Solid+%3bborder-bottom-style%3a+Solid+%3bborder-top-width%3a+2px+%3bborder-left-width%3a0%3bborder-right-width%3a0%3bborder-bottom-width%3a+2px+%3bborder-top-color%3a+%23C4BD97+%3bborder-bottom-color%3a+%23C4BD97+%3bbackground-color%3aWhite%3b+text-align%3aleft%3bvertical-align%3abottom%3b%7d%0a.Class28%7bfont-family%3a+Arial%3b+font-size%3a9pt%3b+color%3aBlack%3btext-decoration%3anone%3bborder-right-style%3a+Solid+%3bborder-top-width%3a0%3bborder-left-width%3a0%3bborder-right-width%3a+2px+%3bborder-bottom-width%3a0%3bborder-right-color%3a+%23C4BD97+%3bbackground-color%3aWhite%3b+text-align%3aleft%3bvertical-align%3abottom%3b%7d%0a.Class29%7bfont-family%3a+Arial%3b+font-size%3a9pt%3b+color%3aBlack%3btext-decoration%3anone%3bborder-top-style%3a+Solid+%3bborder-top-width%3a+2px+%3bborder-left-width%3a0%3bborder-right-width%3a0%3bborder-bottom-width%3a0%3bborder-top-color%3a+%23C4BD97+%3bbackground-color%3aWhite%3b+text-align%3aleft%3bvertical-align%3abottom%3b%7d%0a.Class30%7bfont-family%3a+Berlin+Sans+FB+Demi%3b+font-size%3a14pt%3b+color%3a%23494529%3btext-decoration%3anone%3bborder%3a0+None+%3bbackground-color%3aWhite%3b+text-align%3acenter%3bvertical-align%3abottom%3b%7d%0a.Class31%7bfont-family%3a+Calibri%3b+font-size%3a11pt%3b+color%3aBlack%3btext-decoration%3anone%3bborder-bottom-style%3a+Solid+%3bborder-top-width%3a0%3bborder-left-width%3a0%3bborder-right-width%3a0%3bborder-bottom-width%3a+2px+%3bborder-bottom-color%3a+%23948A54+%3bbackground-color%3aWhite%3b+text-align%3aleft%3bvertical-align%3abottom%3b%7d%0a.Class32%7bfont-family%3a+Calibri%3b+font-size%3a10pt%3b+color%3aBlack%3btext-decoration%3anone%3bborder-right-style%3a+Solid+%3bborder-bottom-style%3a+Solid+%3bborder-top-width%3a0%3bborder-left-width%3a0%3bborder-right-width%3a+2px+%3bborder-bottom-width%3a+2px+%3bborder-right-color%3a+%23948A54+%3bborder-bottom-color%3a+%23948A54+%3bbackground-color%3aWhite%3b+text-align%3aleft%3bvertical-align%3abottom%3b%7d%0a.Class33%7bfont-family%3a+Calibri%3b+font-size%3a10pt%3b+color%3aBlack%3bfont-weight%3a+bold%3btext-decoration%3anone%3bborder%3a+2px++Solid++%23948A54+%3bbackground-color%3a%23EEECE1%3b+text-align%3acenter%3bvertical-align%3abottom%3b%7d%0a.Class34%7bfont-family%3a+Calibri%3b+font-size%3a11pt%3b+color%3aBlack%3btext-decoration%3anone%3bborder-left-style%3a+Solid+%3bborder-top-width%3a0%3bborder-left-width%3a+2px+%3bborder-right-width%3a0%3bborder-bottom-width%3a0%3bborder-left-color%3a+%23948A54+%3bbackground-color%3aWhite%3b+text-align%3aleft%3bvertical-align%3abottom%3b%7d%0a.Class35%7bfont-family%3a+Calibri%3b+font-size%3a11pt%3b+color%3aBlack%3btext-decoration%3anone%3bborder-right-style%3a+Solid+%3bborder-top-width%3a0%3bborder-left-width%3a0%3bborder-right-width%3a+2px+%3bborder-bottom-width%3a0%3bborder-right-color%3a+%23948A54+%3bbackground-color%3aWhite%3b+text-align%3aleft%3bvertical-align%3abottom%3b%7d%0a.Class36%7bfont-family%3a+Calibri%3b+font-size%3a10pt%3b+color%3aBlack%3bfont-weight%3a+bold%3btext-decoration%3anone%3bborder%3a+2px++Solid++%23948A54+%3bbackground-color%3a%23EEECE1%3b+text-align%3aleft%3bvertical-align%3abottom%3b%7d%0a.Class37%7bfont-family%3a+Calibri%3b+font-size%3a10pt%3b+color%3aBlack%3bfont-weight%3a+bold%3btext-decoration%3anone%3bborder-style%3a+Solid+%3bborder-top-width%3a+2px+%3bborder-left-width%3a+2px+%3bborder-right-width%3a+1px+%3bborder-bottom-width%3a+2px+%3bborder-color%3a+%23948A54+%3bbackground-color%3a%23EEECE1%3b+text-align%3acenter%3bvertical-align%3abottom%3b%7d%0a.Class38%7bfont-family%3a+Calibri%3b+font-size%3a10pt%3b+color%3aBlack%3bfont-weight%3a+bold%3btext-decoration%3anone%3bborder-style%3a+Solid+%3bborder-top-width%3a+2px+%3bborder-left-width%3a+1px+%3bborder-right-width%3a+2px+%3bborder-bottom-width%3a+2px+%3bborder-color%3a+%23948A54+%3bbackground-color%3a%23EEECE1%3b+text-align%3acenter%3bvertical-align%3abottom%3b%7d%0a.Class39%7bfont-family%3a+Calibri%3b+font-size%3a10pt%3b+color%3aBlack%3btext-decoration%3anone%3bborder-style%3a+Solid+%3bborder-top-width%3a+2px+%3bborder-left-width%3a+2px+%3bborder-right-width%3a+2px+%3bborder-bottom-width%3a+1px+%3bborder-color%3a+%23948A54+%3bbackground-color%3a%23EEECE1%3b+text-align%3aleft%3bvertical-align%3abottom%3b%7d%0a.Class40%7bfont-family%3a+Calibri%3b+font-size%3a10pt%3b+color%3aBlack%3btext-decoration%3anone%3bborder-style%3a+Solid+%3bborder-top-width%3a+2px+%3bborder-left-width%3a+2px+%3bborder-right-width%3a+1px+%3bborder-bottom-width%3a+1px+%3bborder-color%3a+%23948A54+%3bbackground-color%3aWhite%3b+text-align%3acenter%3bvertical-align%3abottom%3b%7d%0a.Class41%7bfont-family%3a+Calibri%3b+font-size%3a10pt%3b+color%3aBlack%3btext-decoration%3anone%3bborder-style%3a+Solid+%3bborder-top-width%3a+2px+%3bborder-left-width%3a+1px+%3bborder-right-width%3a+2px+%3bborder-bottom-width%3a+1px+%3bborder-color%3a+%23948A54+%3bbackground-color%3aWhite%3b+text-align%3acenter%3bvertical-align%3abottom%3b%7d%0a.Class42%7bfont-family%3a+Calibri%3b+font-size%3a10pt%3b+color%3aBlack%3bfont-weight%3a+bold%3btext-decoration%3anone%3bborder-style%3a+Solid+%3bborder-top-width%3a+2px+%3bborder-left-width%3a+2px+%3bborder-right-width%3a+1px+%3bborder-bottom-width%3a+1px+%3bborder-color%3a+%23948A54+%3bbackground-color%3aWhite%3b+text-align%3acenter%3bvertical-align%3abottom%3b%7d%0a.Class43%7bfont-family%3a+Calibri%3b+font-size%3a10pt%3b+color%3aBlack%3bfont-weight%3a+bold%3btext-decoration%3anone%3bborder-style%3a+Solid+%3bborder-top-width%3a+2px+%3bborder-left-width%3a+1px+%3bborder-right-width%3a+2px+%3bborder-bottom-width%3a+1px+%3bborder-color%3a+%23948A54+%3bbackground-color%3aWhite%3b+text-align%3acenter%3bvertical-align%3abottom%3b%7d%0a.Class44%7bfont-family%3a+Calibri%3b+font-size%3a10pt%3b+color%3aBlack%3btext-decoration%3anone%3bborder-style%3a+Solid+%3bborder-top-width%3a+1px+%3bborder-left-width%3a+2px+%3bborder-right-width%3a+2px+%3bborder-bottom-width%3a+1px+%3bborder-color%3a+%23948A54+%3bbackground-color%3a%23EEECE1%3b+text-align%3aleft%3bvertical-align%3abottom%3b%7d%0a.Class45%7bfont-family%3a+Calibri%3b+font-size%3a10pt%3b+color%3aBlack%3btext-decoration%3anone%3bborder-style%3a+Solid+%3bborder-top-width%3a+1px+%3bborder-left-width%3a+2px+%3bborder-right-width%3a+1px+%3bborder-bottom-width%3a+1px+%3bborder-color%3a+%23948A54+%3bbackground-color%3aWhite%3b+text-align%3acenter%3bvertical-align%3abottom%3b%7d%0a.Class46%7bfont-family%3a+Calibri%3b+font-size%3a10pt%3b+color%3aBlack%3btext-decoration%3anone%3bborder-style%3a+Solid+%3bborder-top-width%3a+1px+%3bborder-left-width%3a+1px+%3bborder-right-width%3a+2px+%3bborder-bottom-width%3a+1px+%3bborder-color%3a+%23948A54+%3bbackground-color%3aWhite%3b+text-align%3acenter%3bvertical-align%3abottom%3b%7d%0a.Class47%7bfont-family%3a+Calibri%3b+font-size%3a10pt%3b+color%3aBlack%3bfont-weight%3a+bold%3btext-decoration%3anone%3bborder-style%3a+Solid+%3bborder-top-width%3a+1px+%3bborder-left-width%3a+2px+%3bborder-right-width%3a+1px+%3bborder-bottom-width%3a+1px+%3bborder-color%3a+%23948A54+%3bbackground-color%3aWhite%3b+text-align%3acenter%3bvertical-align%3abottom%3b%7d%0a.Class48%7bfont-family%3a+Calibri%3b+font-size%3a10pt%3b+color%3aBlack%3bfont-weight%3a+bold%3btext-decoration%3anone%3bborder-style%3a+Solid+%3bborder-top-width%3a+1px+%3bborder-left-width%3a+1px+%3bborder-right-width%3a+2px+%3bborder-bottom-width%3a+1px+%3bborder-color%3a+%23948A54+%3bbackground-color%3aWhite%3b+text-align%3acenter%3bvertical-align%3abottom%3b%7d%0a.Class49%7bfont-family%3a+Calibri%3b+font-size%3a10pt%3b+color%3aBlack%3btext-decoration%3anone%3bborder-style%3a+Solid+%3bborder-top-width%3a+1px+%3bborder-left-width%3a+2px+%3bborder-right-width%3a+2px+%3bborder-bottom-width%3a+2px+%3bborder-color%3a+%23948A54+%3bbackground-color%3a%23EEECE1%3b+text-align%3aleft%3bvertical-align%3abottom%3b%7d%0a.Class50%7bfont-family%3a+Calibri%3b+font-size%3a10pt%3b+color%3aBlack%3btext-decoration%3anone%3bborder-style%3a+Solid+%3bborder-top-width%3a+1px+%3bborder-left-width%3a+2px+%3bborder-right-width%3a+1px+%3bborder-bottom-width%3a+2px+%3bborder-color%3a+%23948A54+%3bbackground-color%3aWhite%3b+text-align%3acenter%3bvertical-align%3abottom%3b%7d%0a.Class51%7bfont-family%3a+Calibri%3b+font-size%3a10pt%3b+color%3aBlack%3btext-decoration%3anone%3bborder-style%3a+Solid+%3bborder-top-width%3a+1px+%3bborder-left-width%3a+1px+%3bborder-right-width%3a+2px+%3bborder-bottom-width%3a+2px+%3bborder-color%3a+%23948A54+%3bbackground-color%3aWhite%3b+text-align%3acenter%3bvertical-align%3abottom%3b%7d%0a.Class52%7bfont-family%3a+Calibri%3b+font-size%3a10pt%3b+color%3aBlack%3bfont-weight%3a+bold%3btext-decoration%3anone%3bborder-style%3a+Solid+%3bborder-top-width%3a+1px+%3bborder-left-width%3a+2px+%3bborder-right-width%3a+1px+%3bborder-bottom-width%3a+2px+%3bborder-color%3a+%23948A54+%3bbackground-color%3aWhite%3b+text-align%3acenter%3bvertical-align%3abottom%3b%7d%0a.Class53%7bfont-family%3a+Calibri%3b+font-size%3a10pt%3b+color%3aBlack%3bfont-weight%3a+bold%3btext-decoration%3anone%3bborder-style%3a+Solid+%3bborder-top-width%3a+1px+%3bborder-left-width%3a+1px+%3bborder-right-width%3a+2px+%3bborder-bottom-width%3a+2px+%3bborder-color%3a+%23948A54+%3bbackground-color%3aWhite%3b+text-align%3acenter%3bvertical-align%3abottom%3b%7d%0a.Class54%7bfont-family%3a+Calibri%3b+font-size%3a10pt%3b+color%3aBlack%3bfont-weight%3a+bold%3btext-decoration%3anone%3bborder-top-style%3a+Solid+%3bborder-left-style%3a+Solid+%3bborder-bottom-style%3a+Solid+%3bborder-top-width%3a+2px+%3bborder-left-width%3a+2px+%3bborder-right-width%3a0%3bborder-bottom-width%3a+2px+%3bborder-top-color%3a+%23948A54+%3bborder-left-color%3a+%23948A54+%3bborder-bottom-color%3a+%23948A54+%3bbackground-color%3a%23EEECE1%3b+text-align%3acenter%3bvertical-align%3abottom%3b%7d%0a.Class55%7bfont-family%3a+Calibri%3b+font-size%3a10pt%3b+color%3aBlack%3bfont-weight%3a+bold%3btext-decoration%3anone%3bborder-top-style%3a+Solid+%3bborder-right-style%3a+Solid+%3bborder-bottom-style%3a+Solid+%3bborder-top-width%3a+2px+%3bborder-left-width%3a0%3bborder-right-width%3a+2px+%3bborder-bottom-width%3a+2px+%3bborder-top-color%3a+%23948A54+%3bborder-right-color%3a+%23948A54+%3bborder-bottom-color%3a+%23948A54+%3bbackground-color%3a%23EEECE1%3b+text-align%3acenter%3bvertical-align%3abottom%3b%7d%0a.Class56%7bfont-family%3a+Calibri%3b+font-size%3a11pt%3b+color%3aBlack%3bfont-weight%3a+bold%3btext-decoration%3anone%3bborder-top-style%3a+Solid+%3bborder-top-width%3a+2px+%3bborder-left-width%3a0%3bborder-right-width%3a0%3bborder-bottom-width%3a0%3bborder-top-color%3a+%23948A54+%3bbackground-color%3aWhite%3b+text-align%3aleft%3bvertical-align%3abottom%3b%7d%0a.Class57%7bfont-family%3a+Calibri%3b+font-size%3a11pt%3b+color%3aBlack%3btext-decoration%3anone%3bborder-top-style%3a+Solid+%3bborder-top-width%3a+2px+%3bborder-left-width%3a0%3bborder-right-width%3a0%3bborder-bottom-width%3a0%3bborder-top-color%3a+%23948A54+%3bbackground-color%3aWhite%3b+text-align%3acenter%3bvertical-align%3abottom%3b%7d%0a.Class58%7bfont-family%3a+Calibri%3b+font-size%3a11pt%3b+color%3aBlack%3btext-decoration%3anone%3bborder-right-style%3a+Solid+%3bborder-bottom-style%3a+Solid+%3bborder-top-width%3a0%3bborder-left-width%3a0%3bborder-right-width%3a+2px+%3bborder-bottom-width%3a+2px+%3bborder-right-color%3a+%23948A54+%3bborder-bottom-color%3a+%23948A54+%3bbackground-color%3aWhite%3b+text-align%3aleft%3bvertical-align%3abottom%3b%7d%0a.Class59%7bfont-family%3a+Calibri%3b+font-size%3a11pt%3b+color%3aBlack%3bfont-weight%3a+bold%3btext-decoration%3anone%3bborder-style%3a+Solid+%3bborder-top-width%3a+2px+%3bborder-left-width%3a+2px+%3bborder-right-width%3a+1px+%3bborder-bottom-width%3a+2px+%3bborder-color%3a+%23948A54+%3bbackground-color%3a%23EEECE1%3b+text-align%3acenter%3bvertical-align%3abottom%3b%7d%0a.Class60%7bfont-family%3a+Calibri%3b+font-size%3a11pt%3b+color%3aBlack%3bfont-weight%3a+bold%3btext-decoration%3anone%3bborder-style%3a+Solid+%3bborder-top-width%3a+2px+%3bborder-left-width%3a+1px+%3bborder-right-width%3a+1px+%3bborder-bottom-width%3a+2px+%3bborder-color%3a+%23948A54+%3bbackground-color%3a%23EEECE1%3b+text-align%3acenter%3bvertical-align%3abottom%3b%7d%0a.Class61%7bfont-family%3a+Calibri%3b+font-size%3a11pt%3b+color%3aBlack%3bfont-weight%3a+bold%3btext-decoration%3anone%3bborder-style%3a+Solid+%3bborder-top-width%3a+2px+%3bborder-left-width%3a+1px+%3bborder-right-width%3a+2px+%3bborder-bottom-width%3a+2px+%3bborder-color%3a+%23948A54+%3bbackground-color%3a%23EEECE1%3b+text-align%3acenter%3bvertical-align%3abottom%3b%7d%0a.Class62%7bfont-family%3a+Calibri%3b+font-size%3a11pt%3b+color%3aBlack%3bfont-weight%3a+bold%3btext-decoration%3anone%3bborder%3a+2px++Solid++%23948A54+%3bbackground-color%3a%23EEECE1%3b+text-align%3acenter%3bvertical-align%3abottom%3b%7d%0a.Class63%7bfont-family%3a+Calibri%3b+font-size%3a11pt%3b+color%3aBlack%3bfont-weight%3a+bold%3btext-decoration%3anone%3bborder-style%3a+Solid+%3bborder-top-width%3a+2px+%3bborder-left-width%3a+2px+%3bborder-right-width%3a+2px+%3bborder-bottom-width%3a+1px+%3bborder-color%3a+%23948A54+%3bbackground-color%3a%23EEECE1%3b+text-align%3aleft%3bvertical-align%3abottom%3b%7d%0a.Class64%7bfont-family%3a+Calibri%3b+font-size%3a11pt%3b+color%3aBlack%3btext-decoration%3anone%3bborder-style%3a+Solid+%3bborder-top-width%3a+2px+%3bborder-left-width%3a+2px+%3bborder-right-width%3a+1px+%3bborder-bottom-width%3a+1px+%3bborder-color%3a+%23948A54+%3bbackground-color%3aWhite%3b+text-align%3acenter%3bvertical-align%3abottom%3b%7d%0a.Class65%7bfont-family%3a+Calibri%3b+font-size%3a11pt%3b+color%3aBlack%3btext-decoration%3anone%3bborder-style%3a+Solid+%3bborder-top-width%3a+2px+%3bborder-left-width%3a+1px+%3bborder-right-width%3a+1px+%3bborder-bottom-width%3a+1px+%3bborder-color%3a+%23948A54+%3bbackground-color%3aWhite%3b+text-align%3acenter%3bvertical-align%3abottom%3b%7d%0a.Class66%7bfont-family%3a+Calibri%3b+font-size%3a11pt%3b+color%3aBlack%3btext-decoration%3anone%3bborder-style%3a+Solid+%3bborder-top-width%3a+2px+%3bborder-left-width%3a+1px+%3bborder-right-width%3a+2px+%3bborder-bottom-width%3a+1px+%3bborder-color%3a+%23948A54+%3bbackground-color%3aWhite%3b+text-align%3acenter%3bvertical-align%3abottom%3b%7d%0a.Class67%7bfont-family%3a+Calibri%3b+font-size%3a11pt%3b+color%3aBlack%3bfont-weight%3a+bold%3btext-decoration%3anone%3bborder-style%3a+Solid+%3bborder-top-width%3a+2px+%3bborder-left-width%3a+2px+%3bborder-right-width%3a+2px+%3bborder-bottom-width%3a+1px+%3bborder-color%3a+%23948A54+%3bbackground-color%3aWhite%3b+text-align%3acenter%3bvertical-align%3abottom%3b%7d%0a.Class68%7bfont-family%3a+Calibri%3b+font-size%3a11pt%3b+color%3aBlack%3bfont-weight%3a+bold%3btext-decoration%3anone%3bborder-style%3a+Solid+%3bborder-top-width%3a+1px+%3bborder-left-width%3a+2px+%3bborder-right-width%3a+2px+%3bborder-bottom-width%3a+2px+%3bborder-color%3a+%23948A54+%3bbackground-color%3a%23EEECE1%3b+text-align%3aleft%3bvertical-align%3abottom%3b%7d%0a.Class69%7bfont-family%3a+Calibri%3b+font-size%3a11pt%3b+color%3aBlack%3btext-decoration%3anone%3bborder-style%3a+Solid+%3bborder-top-width%3a+1px+%3bborder-left-width%3a+2px+%3bborder-right-width%3a+1px+%3bborder-bottom-width%3a+2px+%3bborder-color%3a+%23948A54+%3bbackground-color%3aWhite%3b+text-align%3acenter%3bvertical-align%3abottom%3b%7d%0a.Class70%7bfont-family%3a+Calibri%3b+font-size%3a11pt%3b+color%3aBlack%3btext-decoration%3anone%3bborder-style%3a+Solid+%3bborder-top-width%3a+1px+%3bborder-left-width%3a+1px+%3bborder-right-width%3a+1px+%3bborder-bottom-width%3a+2px+%3bborder-color%3a+%23948A54+%3bbackground-color%3aWhite%3b+text-align%3acenter%3bvertical-align%3abottom%3b%7d%0a.Class71%7bfont-family%3a+Calibri%3b+font-size%3a11pt%3b+color%3aBlack%3btext-decoration%3anone%3bborder-style%3a+Solid+%3bborder-top-width%3a+1px+%3bborder-left-width%3a+1px+%3bborder-right-width%3a+2px+%3bborder-bottom-width%3a+2px+%3bborder-color%3a+%23948A54+%3bbackground-color%3aWhite%3b+text-align%3acenter%3bvertical-align%3abottom%3b%7d%0a.Class72%7bfont-family%3a+Calibri%3b+font-size%3a11pt%3b+color%3aBlack%3bfont-weight%3a+bold%3btext-decoration%3anone%3bborder-style%3a+Solid+%3bborder-top-width%3a+1px+%3bborder-left-width%3a+2px+%3bborder-right-width%3a+2px+%3bborder-bottom-width%3a+2px+%3bborder-color%3a+%23948A54+%3bbackground-color%3aWhite%3b+text-align%3acenter%3bvertical-align%3abottom%3b%7d%0a.Class73%7bfont-family%3a+Calibri%3b+font-size%3a11pt%3b+color%3aBlack%3bfont-weight%3a+bold%3btext-decoration%3anone%3bborder-style%3a+Solid+%3bborder-top-width%3a+1px+%3bborder-left-width%3a+2px+%3bborder-right-width%3a+2px+%3bborder-bottom-width%3a+1px+%3bborder-color%3a+%23948A54+%3bbackground-color%3a%23EEECE1%3b+text-align%3aleft%3bvertical-align%3abottom%3b%7d%0a.Class74%7bfont-family%3a+Calibri%3b+font-size%3a11pt%3b+color%3aBlack%3btext-decoration%3anone%3bborder-style%3a+Solid+%3bborder-top-width%3a+1px+%3bborder-left-width%3a+2px+%3bborder-right-width%3a+1px+%3bborder-bottom-width%3a+1px+%3bborder-color%3a+%23948A54+%3bbackground-color%3aWhite%3b+text-align%3acenter%3bvertical-align%3abottom%3b%7d%0a.Class75%7bfont-family%3a+Calibri%3b+font-size%3a11pt%3b+color%3aBlack%3btext-decoration%3anone%3bborder%3a+1px++Solid++%23948A54+%3bbackground-color%3aWhite%3b+text-align%3acenter%3bvertical-align%3abottom%3b%7d%0a.Class76%7bfont-family%3a+Calibri%3b+font-size%3a11pt%3b+color%3aBlack%3btext-decoration%3anone%3bborder-style%3a+Solid+%3bborder-top-width%3a+1px+%3bborder-left-width%3a+1px+%3bborder-right-width%3a+2px+%3bborder-bottom-width%3a+1px+%3bborder-color%3a+%23948A54+%3bbackground-color%3aWhite%3b+text-align%3acenter%3bvertical-align%3abottom%3b%7d%0a.Class77%7bfont-family%3a+Calibri%3b+font-size%3a11pt%3b+color%3aBlack%3bfont-weight%3a+bold%3btext-decoration%3anone%3bborder-style%3a+Solid+%3bborder-top-width%3a+1px+%3bborder-left-width%3a+2px+%3bborder-right-width%3a+2px+%3bborder-bottom-width%3a+1px+%3bborder-color%3a+%23948A54+%3bbackground-color%3aWhite%3b+text-align%3acenter%3bvertical-align%3abottom%3b%7d%0a.Class78%7bfont-family%3a+Calibri%3b+font-size%3a11pt%3b+color%3aBlack%3btext-decoration%3anone%3bborder%3a0+None+%3bbackground-color%3aWhite%3b+text-align%3acenter%3bvertical-align%3abottom%3b%7d%0a.Class79%7bfont-family%3a+Calibri%3b+font-size%3a11pt%3b+color%3aBlack%3btext-decoration%3anone%3bborder-top-style%3a+Solid+%3bborder-top-width%3a+2px+%3bborder-left-width%3a0%3bborder-right-width%3a0%3bborder-bottom-width%3a0%3bborder-top-color%3a+%23948A54+%3bbackground-color%3aWhite%3b+text-align%3aleft%3bvertical-align%3abottom%3b%7d%3c%2fCss%3e%0d%0a++%3cCulture%3een-US%3c%2fCulture%3e%0d%0a++%3cMergedSavingCells+%2f%3e%0d%0a++%3cPageInputCells%3e%0d%0a++++%3cInputCellsCollection%3e%0d%0a++++++%3cInputCells%3e%0d%0a++++++++%3cCellCount%3e196%3c%2fCellCount%3e%0d%0a++++++++%3cCells%3e%0d%0a++++++++++%3cInputCell%3e%0d%0a++++++++++++%3cAddress%3e%3d'Monthly+Schedule'!%24D%247%3c%2fAddress%3e%0d%0a++++++++++++%3cListItemsAddress%3e%3d'Readme'!%24Z%245%3a%24Z%2416%3c%2fListItemsAddress%3e%0d%0a++++++++++++%3cType%3e1%3c%2fType%3e%0d%0a++++++++++++%3cNameIndex%3e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248%3c%2fAddress%3e%0d%0a++++++++++++%3cListItemsAddress%3e%3d'Readme'!%24Z%245%3a%24Z%2416%3c%2fListItemsAddress%3e%0d%0a++++++++++++%3cType%3e1%3c%2fType%3e%0d%0a++++++++++++%3cNameIndex%3e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249%3c%2fAddress%3e%0d%0a++++++++++++%3cListItemsAddress%3e%3d'Readme'!%24Z%245%3a%24Z%2416%3c%2fListItemsAddress%3e%0d%0a++++++++++++%3cType%3e1%3c%2fType%3e%0d%0a++++++++++++%3cNameIndex%3e2%3c%2fNameIndex%3e%0d%0a++++++++++++%3cIsHidingEnabled%3efalse%3c%2fIsHidingEnabled%3e%0d%0a++++++++++++%3cIsDisablingEnabled%3efalse%3c%2fIsDisablingEnabled%3e%0d%0a++++++++++++%3cRequiresValidation%3efalse%3c%2fRequiresValidation%3e%0d%0a++++++++++++%3cNumberFormatting%3efalse%3c%2fNumberFormatting%3e%0d%0a++++++++++++%3cIsRequired%3efalse%3c%2fIsRequired%3e%0d%0a++++++++++</t>
  </si>
  <si>
    <t xml:space="preserve"> ++%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2410%3c%2fAddress%3e%0d%0a++++++++++++%3cListItemsAddress%3e%3d'Readme'!%24Z%245%3a%24Z%2416%3c%2fListItemsAddress%3e%0d%0a++++++++++++%3cType%3e1%3c%2fType%3e%0d%0a++++++++++++%3cNameIndex%3e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2411%3c%2fAddress%3e%0d%0a++++++++++++%3cListItemsAddress%3e%3d'Readme'!%24Z%245%3a%24Z%2416%3c%2fListItemsAddress%3e%0d%0a++++++++++++%3cType%3e1%3c%2fType%3e%0d%0a++++++++++++%3cNameIndex%3e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2412%3c%2fAddress%3e%0d%0a++++++++++++%3cListItemsAddress%3e%3d'Readme'!%24Z%245%3a%24Z%2416%3c%2fListItemsAddress%3e%0d%0a++++++++++++%3cType%3e1%3c%2fType%3e%0d%0a++++++++++++%3cNameIndex%3e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2413%3c%2fAddress%3e%0d%0a++++++++++++%3cListItemsAddress%3e%3d'Readme'!%24Z%245%3a%24Z%2416%3c%2fListItemsAddress%3e%0d%0a++++++++++++%3cType%3e1%3c%2fType%3e%0d%0a++++++++++++%3cNameIndex%3e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247%3c%2fAddress%3e%0d%0a++++++++++++%3cListItemsAddress%3e%3d'Readme'!%24Z%245%3a%24Z%2416%3c%2fListItemsAddress%3e%0d%0a++++++++++++%3cType%3e1%3c%2fType%3e%0d%0a++++++++++++%3cNameIndex%3e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248%3c%2fAddress%3e%0d%0a++++++++++++%3cListItemsAddress%3e%3d'Readme'!%24Z%245%3a%24Z%2416%3c%2fListItemsAddress%3e%0d%0a++++++++++++%3cType%3e1%3c%2fType%3e%0d%0a++++++++++++%3cNameIndex%3e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249%3c%2fAddress%3e%0d%0a++++++++++++%3cListItemsAddress%3e%3d'Readme'!%24Z%245%3a%24Z%2416%3c%2fListItemsAddress%3e%0d%0a++++++++++++%3cType%3e1%3c%2fType%3e%0d%0a++++++++++++%3cNameIndex%3e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2410%3c%2fAddress%3e%0d%0a++++++++++++%3cListItemsAddress%3e%3d'Readme'!%24Z%245%3a%24Z%2416%3c%2fListItemsAddress%3e%0d%0a++++++++++++%3cType%3e1%3c%2fType%3e%0d%0a++++++++++++%3cNameIndex%3e10%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2411%3c%2fAddress%3e%0d%0a++++++++++++%3cListItemsAddress%3e%3d'Readme'!%24Z%245%3a%24Z%2416%3c%2fListItemsAddress%3e%0d%0a++++++++++++%3cType%3e1%3c%2fType%3e%0d%0a++++++++++++%3cNameIndex%3e11%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2412%3c%2fAddress%3e%0d%0a++++++++++++%3cListItemsAddress%3e%3d'Readme'!%24Z%245%3a%24Z%2416%3c%2fListItemsAddress%3e%0d%0a++++++++++++%3cType%3e1%3c%2fType%3e%0d%0a++++++++++++%3cNameIndex%3e12%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2413%3c%2fAddress%3e%0d%0a++++++++++++%3cListItemsAddress%3e%3d'Readme'!%24Z%245%3a%24Z%2416%3c%2fListItemsAddress%3e%0d%0a++++++++++++%3cType%3e1%3c%2fType%3e%0d%0a++++++++++++%3cNameIndex%3e13%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247%3c%2fAddress%3e%0d%0a++++++++++++%3cListItemsAddress%3e%3d'Readme'!%24Z%245%3a%24Z%2416%3c%2fListItemsAddress%3e%0d%0a++++++++++++%3cType%3e1%3c%2fType%3e%0d%0a++++++++++++%3cNameIndex%3e14%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248%3c%2fAddress%3e%0d%0a++++++++++++%3cListItemsAddress%3e%3d'Readme'!%24Z%245%3a%24Z%2416%3c%2fListItemsAddress%3e%0d%0a++++++++++++%3cType%3e1%3c%2fType%3e%0d%0a++++++++++++%3cNameIndex%3e15%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249%3c%2fAddress%3e%0d%0a++++++++++++%3cListItemsAddress%3e%3d'Readme'!%24Z%245%3a%24Z%2416%3c%2fListItemsAddress%3e%0d%0a++++++++++++%3cType%3e1%3c%2fType%3e%0d%0a++++++++++++%3cNameIndex%3e16%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2410%3c%2fAddress%3e%0d%0a++++++++++++%3cListItemsAddress%3e%3d'Readme'!%24Z%245%3a%24Z%2416%3c%2fListItemsAddress%3e%0d%0a++++++++++++%3cType%3e1%3c%2fType%3e%0d%0a++++++++++++%3cNameIndex%3e17%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2411%3c%2fAddress%3e%0d%0a++++++++++++%3cListItemsAddress%3e%3d'Readme'!%24Z%245%3a%24Z%2416%3c%2fListItemsAddress%3e%0d%0a++++++++++++%3cType%3e1%3c%2fType%3e%0d%0a++++++++++++%3cNameIndex%3e18%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2412%3c%2fAddress%3e%0d%0a++++++++++++%3cListItemsAddress%3e%3d'Readme'!%24Z%245%3a%24Z%2416%3c%2fListItemsAddress%3e%0d%0a++++++++++++%3cType%3e1%3c%2fType%3e%0d%0a++++++++++++%3cNameIndex%3e19%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2413%3c%2fAddress%3e%0d%0a++++++++++++%3cListItemsAddress%3e%3d'Readme'!%24Z%245%3a%24Z%2416%3c%2fListItemsAddress%3e%0d%0a++++++++++++%3cType%3e1%3c%2fType%3e%0d%0a++++++++++++%3cNameIndex%3e20%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247%3c%2fAddress%3e%0d%0a++++++++++++%3cListItemsAddress%3e%3d'Readme'!%24Z%245%3a%24Z%2416%3c%2fListItemsAddress%3e%0d%0a++++++++++++%3cType%3e1%3c%2fType%3e%0d%0a++++++++++++%3cNameIndex%3e21%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248%3c%2fAddress%3e%0d%0a++++++++++++%3cListItemsAddress%3e%3d'Readme'!%24Z%245%3a%24Z%2416%3c%2fListItemsAddress%3e%0d%0a++++++++++++%3cType%3e1%3c%2fType%3e%0d%0a++++++++++++%3cNameIndex%3e22%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t>
  </si>
  <si>
    <t xml:space="preserve"> 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249%3c%2fAddress%3e%0d%0a++++++++++++%3cListItemsAddress%3e%3d'Readme'!%24Z%245%3a%24Z%2416%3c%2fListItemsAddress%3e%0d%0a++++++++++++%3cType%3e1%3c%2fType%3e%0d%0a++++++++++++%3cNameIndex%3e23%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2410%3c%2fAddress%3e%0d%0a++++++++++++%3cListItemsAddress%3e%3d'Readme'!%24Z%245%3a%24Z%2416%3c%2fListItemsAddress%3e%0d%0a++++++++++++%3cType%3e1%3c%2fType%3e%0d%0a++++++++++++%3cNameIndex%3e24%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2411%3c%2fAddress%3e%0d%0a++++++++++++%3cListItemsAddress%3e%3d'Readme'!%24Z%245%3a%24Z%2416%3c%2fListItemsAddress%3e%0d%0a++++++++++++%3cType%3e1%3c%2fType%3e%0d%0a++++++++++++%3cNameIndex%3e25%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2412%3c%2fAddress%3e%0d%0a++++++++++++%3cListItemsAddress%3e%3d'Readme'!%24Z%245%3a%24Z%2416%3c%2fListItemsAddress%3e%0d%0a++++++++++++%3cType%3e1%3c%2fType%3e%0d%0a++++++++++++%3cNameIndex%3e26%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2413%3c%2fAddress%3e%0d%0a++++++++++++%3cListItemsAddress%3e%3d'Readme'!%24Z%245%3a%24Z%2416%3c%2fListItemsAddress%3e%0d%0a++++++++++++%3cType%3e1%3c%2fType%3e%0d%0a++++++++++++%3cNameIndex%3e27%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247%3c%2fAddress%3e%0d%0a++++++++++++%3cListItemsAddress%3e%3d'Readme'!%24Z%245%3a%24Z%2416%3c%2fListItemsAddress%3e%0d%0a++++++++++++%3cType%3e1%3c%2fType%3e%0d%0a++++++++++++%3cNameIndex%3e28%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248%3c%2fAddress%3e%0d%0a++++++++++++%3cListItemsAddress%3e%3d'Readme'!%24Z%245%3a%24Z%2416%3c%2fListItemsAddress%3e%0d%0a++++++++++++%3cType%3e1%3c%2fType%3e%0d%0a++++++++++++%3cNameIndex%3e29%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249%3c%2fAddress%3e%0d%0a++++++++++++%3cListItemsAddress%3e%3d'Readme'!%24Z%245%3a%24Z%2416%3c%2fListItemsAddress%3e%0d%0a++++++++++++%3cType%3e1%3c%2fType%3e%0d%0a++++++++++++%3cNameIndex%3e30%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2410%3c%2fAddress%3e%0d%0a++++++++++++%3cListItemsAddress%3e%3d'Readme'!%24Z%245%3a%24Z%2416%3c%2fListItemsAddress%3e%0d%0a++++++++++++%3cType%3e1%3c%2fType%3e%0d%0a++++++++++++%3cNameIndex%3e31%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2411%3c%2fAddress%3e%0d%0a++++++++++++%3cListItemsAddress%3e%3d'Readme'!%24Z%245%3a%24Z%2416%3c%2fListItemsAddress%3e%0d%0a++++++++++++%3cType%3e1%3c%2fType%3e%0d%0a++++++++++++%3cNameIndex%3e32%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2412%3c%2fAddress%3e%0d%0a++++++++++++%3cListItemsAddress%3e%3d'Readme'!%24Z%245%3a%24Z%2416%3c%2fListItemsAddress%3e%0d%0a++++++++++++%3cType%3e1%3c%2fType%3e%0d%0a++++++++++++%3cNameIndex%3e33%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2413%3c%2fAddress%3e%0d%0a++++++++++++%3cListItemsAddress%3e%3d'Readme'!%24Z%245%3a%24Z%2416%3c%2fListItemsAddress%3e%0d%0a++++++++++++%3cType%3e1%3c%2fType%3e%0d%0a++++++++++++%3cNameIndex%3e34%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247%3c%2fAddress%3e%0d%0a++++++++++++%3cListItemsAddress%3e%3d'Readme'!%24Z%245%3a%24Z%2416%3c%2fListItemsAddress%3e%0d%0a++++++++++++%3cType%3e1%3c%2fType%3e%0d%0a++++++++++++%3cNameIndex%3e35%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248%3c%2fAddress%3e%0d%0a++++++++++++%3cListItemsAddress%3e%3d'Readme'!%24Z%245%3a%24Z%2416%3c%2fListItemsAddress%3e%0d%0a++++++++++++%3cType%3e1%3c%2fType%3e%0d%0a++++++++++++%3cNameIndex%3e36%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249%3c%2fAddress%3e%0d%0a++++++++++++%3cListItemsAddress%3e%3d'Readme'!%24Z%245%3a%24Z%2416%3c%2fListItemsAddress%3e%0d%0a++++++++++++%3cType%3e1%3c%2fType%3e%0d%0a++++++++++++%3cNameIndex%3e37%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2410%3c%2fAddress%3e%0d%0a++++++++++++%3cListItemsAddress%3e%3d'Readme'!%24Z%245%3a%24Z%2416%3c%2fListItemsAddress%3e%0d%0a++++++++++++%3cType%3e1%3c%2fType%3e%0d%0a++++++++++++%3cNameIndex%3e38%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2411%3c%2fAddress%3e%0d%0a++++++++++++%3cListItemsAddress%3e%3d'Readme'!%24Z%245%3a%24Z%2416%3c%2fListItemsAddress%3e%0d%0a++++++++++++%3cType%3e1%3c%2fType%3e%0d%0a++++++++++++%3cNameIndex%3e39%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2412%3c%2fAddress%3e%0d%0a++++++++++++%3cListItemsAddress%3e%3d'Readme'!%24Z%245%3a%24Z%2416%3c%2fListItemsAddress%3e%0d%0a++++++++++++%3cType%3e1%3c%2fType%3e%0d%0a++++++++++++%3cNameIndex%3e40%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2413%3c%2fAddress%3e%0d%0a++++++++++++%3cListItemsAddress%3e%3d'Readme'!%24Z%245%3a%24Z%2416%3c%2fListItemsAddress%3e%0d%0a++++++++++++%3cType%3e1%3c%2fType%3e%0d%0a++++++++++++%3cNameIndex%3e41%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247%3c%2fAddress%3e%0d%0a++++++++++++%3cListItemsAddress%3e%3d'Readme'!%24Z%245%3a%24Z%2416%3c%2fListItemsAddress%3e%0d%0a++++++++++++%3cType%3e1%3c%2fType%3e%0d%0a++++++++++++%3cNameIndex%3e42%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t>
  </si>
  <si>
    <t xml:space="preserve"> %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248%3c%2fAddress%3e%0d%0a++++++++++++%3cListItemsAddress%3e%3d'Readme'!%24Z%245%3a%24Z%2416%3c%2fListItemsAddress%3e%0d%0a++++++++++++%3cType%3e1%3c%2fType%3e%0d%0a++++++++++++%3cNameIndex%3e43%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249%3c%2fAddress%3e%0d%0a++++++++++++%3cListItemsAddress%3e%3d'Readme'!%24Z%245%3a%24Z%2416%3c%2fListItemsAddress%3e%0d%0a++++++++++++%3cType%3e1%3c%2fType%3e%0d%0a++++++++++++%3cNameIndex%3e44%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2410%3c%2fAddress%3e%0d%0a++++++++++++%3cListItemsAddress%3e%3d'Readme'!%24Z%245%3a%24Z%2416%3c%2fListItemsAddress%3e%0d%0a++++++++++++%3cType%3e1%3c%2fType%3e%0d%0a++++++++++++%3cNameIndex%3e45%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2411%3c%2fAddress%3e%0d%0a++++++++++++%3cListItemsAddress%3e%3d'Readme'!%24Z%245%3a%24Z%2416%3c%2fListItemsAddress%3e%0d%0a++++++++++++%3cType%3e1%3c%2fType%3e%0d%0a++++++++++++%3cNameIndex%3e46%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2412%3c%2fAddress%3e%0d%0a++++++++++++%3cListItemsAddress%3e%3d'Readme'!%24Z%245%3a%24Z%2416%3c%2fListItemsAddress%3e%0d%0a++++++++++++%3cType%3e1%3c%2fType%3e%0d%0a++++++++++++%3cNameIndex%3e47%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2413%3c%2fAddress%3e%0d%0a++++++++++++%3cListItemsAddress%3e%3d'Readme'!%24Z%245%3a%24Z%2416%3c%2fListItemsAddress%3e%0d%0a++++++++++++%3cType%3e1%3c%2fType%3e%0d%0a++++++++++++%3cNameIndex%3e48%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2418%3c%2fAddress%3e%0d%0a++++++++++++%3cListItemsAddress%3e%3d'Readme'!%24Z%245%3a%24Z%2416%3c%2fListItemsAddress%3e%0d%0a++++++++++++%3cType%3e1%3c%2fType%3e%0d%0a++++++++++++%3cNameIndex%3e49%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2419%3c%2fAddress%3e%0d%0a++++++++++++%3cListItemsAddress%3e%3d'Readme'!%24Z%245%3a%24Z%2416%3c%2fListItemsAddress%3e%0d%0a++++++++++++%3cType%3e1%3c%2fType%3e%0d%0a++++++++++++%3cNameIndex%3e50%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2420%3c%2fAddress%3e%0d%0a++++++++++++%3cListItemsAddress%3e%3d'Readme'!%24Z%245%3a%24Z%2416%3c%2fListItemsAddress%3e%0d%0a++++++++++++%3cType%3e1%3c%2fType%3e%0d%0a++++++++++++%3cNameIndex%3e51%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2421%3c%2fAddress%3e%0d%0a++++++++++++%3cListItemsAddress%3e%3d'Readme'!%24Z%245%3a%24Z%2416%3c%2fListItemsAddress%3e%0d%0a++++++++++++%3cType%3e1%3c%2fType%3e%0d%0a++++++++++++%3cNameIndex%3e52%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2422%3c%2fAddress%3e%0d%0a++++++++++++%3cListItemsAddress%3e%3d'Readme'!%24Z%245%3a%24Z%2416%3c%2fListItemsAddress%3e%0d%0a++++++++++++%3cType%3e1%3c%2fType%3e%0d%0a++++++++++++%3cNameIndex%3e53%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2423%3c%2fAddress%3e%0d%0a++++++++++++%3cListItemsAddress%3e%3d'Readme'!%24Z%245%3a%24Z%2416%3c%2fListItemsAddress%3e%0d%0a++++++++++++%3cType%3e1%3c%2fType%3e%0d%0a++++++++++++%3cNameIndex%3e54%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2424%3c%2fAddress%3e%0d%0a++++++++++++%3cListItemsAddress%3e%3d'Readme'!%24Z%245%3a%24Z%2416%3c%2fListItemsAddress%3e%0d%0a++++++++++++%3cType%3e1%3c%2fType%3e%0d%0a++++++++++++%3cNameIndex%3e55%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2418%3c%2fAddress%3e%0d%0a++++++++++++%3cListItemsAddress%3e%3d'Readme'!%24Z%245%3a%24Z%2416%3c%2fListItemsAddress%3e%0d%0a++++++++++++%3cType%3e1%3c%2fType%3e%0d%0a++++++++++++%3cNameIndex%3e56%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2419%3c%2fAddress%3e%0d%0a++++++++++++%3cListItemsAddress%3e%3d'Readme'!%24Z%245%3a%24Z%2416%3c%2fListItemsAddress%3e%0d%0a++++++++++++%3cType%3e1%3c%2fType%3e%0d%0a++++++++++++%3cNameIndex%3e57%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2420%3c%2fAddress%3e%0d%0a++++++++++++%3cListItemsAddress%3e%3d'Readme'!%24Z%245%3a%24Z%2416%3c%2fListItemsAddress%3e%0d%0a++++++++++++%3cType%3e1%3c%2fType%3e%0d%0a++++++++++++%3cNameIndex%3e58%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2421%3c%2fAddress%3e%0d%0a++++++++++++%3cListItemsAddress%3e%3d'Readme'!%24Z%245%3a%24Z%2416%3c%2fListItemsAddress%3e%0d%0a++++++++++++%3cType%3e1%3c%2fType%3e%0d%0a++++++++++++%3cNameIndex%3e59%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2422%3c%2fAddress%3e%0d%0a++++++++++++%3cListItemsAddress%3e%3d'Readme'!%24Z%245%3a%24Z%2416%3c%2fListItemsAddress%3e%0d%0a++++++++++++%3cType%3e1%3c%2fType%3e%0d%0a++++++++++++%3cNameIndex%3e60%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2423%3c%2fAddress%3e%0d%0a++++++++++++%3cListItemsAddress%3e%3d'Readme'!%24Z%245%3a%24Z%2416%3c%2fListItemsAddress%3e%0d%0a++++++++++++%3cType%3e1%3c%2fType%3e%0d%0a++++++++++++%3cNameIndex%3e61%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2424%3c%2fAddress%3e%0d%0a++++++++++++%3cListItemsAddress%3e%3d'Readme'!%24Z%245%3a%24Z%2416%3c%2fListItemsAddress%3e%0d%0a++++++++++++%3cType%3e1%3c%2fType%3e%0d%0a++++++++++++%3cNameIndex%3e62%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t>
  </si>
  <si>
    <t xml:space="preserve"> 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2418%3c%2fAddress%3e%0d%0a++++++++++++%3cListItemsAddress%3e%3d'Readme'!%24Z%245%3a%24Z%2416%3c%2fListItemsAddress%3e%0d%0a++++++++++++%3cType%3e1%3c%2fType%3e%0d%0a++++++++++++%3cNameIndex%3e63%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2419%3c%2fAddress%3e%0d%0a++++++++++++%3cListItemsAddress%3e%3d'Readme'!%24Z%245%3a%24Z%2416%3c%2fListItemsAddress%3e%0d%0a++++++++++++%3cType%3e1%3c%2fType%3e%0d%0a++++++++++++%3cNameIndex%3e64%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2420%3c%2fAddress%3e%0d%0a++++++++++++%3cListItemsAddress%3e%3d'Readme'!%24Z%245%3a%24Z%2416%3c%2fListItemsAddress%3e%0d%0a++++++++++++%3cType%3e1%3c%2fType%3e%0d%0a++++++++++++%3cNameIndex%3e65%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2421%3c%2fAddress%3e%0d%0a++++++++++++%3cListItemsAddress%3e%3d'Readme'!%24Z%245%3a%24Z%2416%3c%2fListItemsAddress%3e%0d%0a++++++++++++%3cType%3e1%3c%2fType%3e%0d%0a++++++++++++%3cNameIndex%3e66%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2422%3c%2fAddress%3e%0d%0a++++++++++++%3cListItemsAddress%3e%3d'Readme'!%24Z%245%3a%24Z%2416%3c%2fListItemsAddress%3e%0d%0a++++++++++++%3cType%3e1%3c%2fType%3e%0d%0a++++++++++++%3cNameIndex%3e67%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2423%3c%2fAddress%3e%0d%0a++++++++++++%3cListItemsAddress%3e%3d'Readme'!%24Z%245%3a%24Z%2416%3c%2fListItemsAddress%3e%0d%0a++++++++++++%3cType%3e1%3c%2fType%3e%0d%0a++++++++++++%3cNameIndex%3e68%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2424%3c%2fAddress%3e%0d%0a++++++++++++%3cListItemsAddress%3e%3d'Readme'!%24Z%245%3a%24Z%2416%3c%2fListItemsAddress%3e%0d%0a++++++++++++%3cType%3e1%3c%2fType%3e%0d%0a++++++++++++%3cNameIndex%3e69%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2418%3c%2fAddress%3e%0d%0a++++++++++++%3cListItemsAddress%3e%3d'Readme'!%24Z%245%3a%24Z%2416%3c%2fListItemsAddress%3e%0d%0a++++++++++++%3cType%3e1%3c%2fType%3e%0d%0a++++++++++++%3cNameIndex%3e70%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2419%3c%2fAddress%3e%0d%0a++++++++++++%3cListItemsAddress%3e%3d'Readme'!%24Z%245%3a%24Z%2416%3c%2fListItemsAddress%3e%0d%0a++++++++++++%3cType%3e1%3c%2fType%3e%0d%0a++++++++++++%3cNameIndex%3e71%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2420%3c%2fAddress%3e%0d%0a++++++++++++%3cListItemsAddress%3e%3d'Readme'!%24Z%245%3a%24Z%2416%3c%2fListItemsAddress%3e%0d%0a++++++++++++%3cType%3e1%3c%2fType%3e%0d%0a++++++++++++%3cNameIndex%3e72%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2421%3c%2fAddress%3e%0d%0a++++++++++++%3cListItemsAddress%3e%3d'Readme'!%24Z%245%3a%24Z%2416%3c%2fListItemsAddress%3e%0d%0a++++++++++++%3cType%3e1%3c%2fType%3e%0d%0a++++++++++++%3cNameIndex%3e73%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2422%3c%2fAddress%3e%0d%0a++++++++++++%3cListItemsAddress%3e%3d'Readme'!%24Z%245%3a%24Z%2416%3c%2fListItemsAddress%3e%0d%0a++++++++++++%3cType%3e1%3c%2fType%3e%0d%0a++++++++++++%3cNameIndex%3e74%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2423%3c%2fAddress%3e%0d%0a++++++++++++%3cListItemsAddress%3e%3d'Readme'!%24Z%245%3a%24Z%2416%3c%2fListItemsAddress%3e%0d%0a++++++++++++%3cType%3e1%3c%2fType%3e%0d%0a++++++++++++%3cNameIndex%3e75%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2424%3c%2fAddress%3e%0d%0a++++++++++++%3cListItemsAddress%3e%3d'Readme'!%24Z%245%3a%24Z%2416%3c%2fListItemsAddress%3e%0d%0a++++++++++++%3cType%3e1%3c%2fType%3e%0d%0a++++++++++++%3cNameIndex%3e76%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2418%3c%2fAddress%3e%0d%0a++++++++++++%3cListItemsAddress%3e%3d'Readme'!%24Z%245%3a%24Z%2416%3c%2fListItemsAddress%3e%0d%0a++++++++++++%3cType%3e1%3c%2fType%3e%0d%0a++++++++++++%3cNameIndex%3e77%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2419%3c%2fAddress%3e%0d%0a++++++++++++%3cListItemsAddress%3e%3d'Readme'!%24Z%245%3a%24Z%2416%3c%2fListItemsAddress%3e%0d%0a++++++++++++%3cType%3e1%3c%2fType%3e%0d%0a++++++++++++%3cNameIndex%3e78%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2420%3c%2fAddress%3e%0d%0a++++++++++++%3cListItemsAddress%3e%3d'Readme'!%24Z%245%3a%24Z%2416%3c%2fListItemsAddress%3e%0d%0a++++++++++++%3cType%3e1%3c%2fType%3e%0d%0a++++++++++++%3cNameIndex%3e79%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2421%3c%2fAddress%3e%0d%0a++++++++++++%3cListItemsAddress%3e%3d'Readme'!%24Z%245%3a%24Z%2416%3c%2fListItemsAddress%3e%0d%0a++++++++++++%3cType%3e1%3c%2fType%3e%0d%0a++++++++++++%3cNameIndex%3e80%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2422%3c%2fAddress%3e%0d%0a++++++++++++%3cListItemsAddress%3e%3d'Readme'!%24Z%245%3a%24Z%2416%3c%2fListItemsAddress%3e%0d%0a++++++++++++%3cType%3e1%3c%2fType%3e%0d%0a++++++++++++%3cNameIndex%3e81%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2423%3c%2fAddress%3e%0d%0a++++++++++++%3cListItemsAddress%3e%3d'Readme'!%24Z%245%3a%24Z%2416%3c%2fListItemsAddress%3e%0d%0a++++++++++++%3cType%3e1%3c%2fType%3e%0d%0a++++++++++++%3cNameIndex%3e82%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t>
  </si>
  <si>
    <t xml:space="preserve"> 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2424%3c%2fAddress%3e%0d%0a++++++++++++%3cListItemsAddress%3e%3d'Readme'!%24Z%245%3a%24Z%2416%3c%2fListItemsAddress%3e%0d%0a++++++++++++%3cType%3e1%3c%2fType%3e%0d%0a++++++++++++%3cNameIndex%3e83%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2418%3c%2fAddress%3e%0d%0a++++++++++++%3cListItemsAddress%3e%3d'Readme'!%24Z%245%3a%24Z%2416%3c%2fListItemsAddress%3e%0d%0a++++++++++++%3cType%3e1%3c%2fType%3e%0d%0a++++++++++++%3cNameIndex%3e84%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2419%3c%2fAddress%3e%0d%0a++++++++++++%3cListItemsAddress%3e%3d'Readme'!%24Z%245%3a%24Z%2416%3c%2fListItemsAddress%3e%0d%0a++++++++++++%3cType%3e1%3c%2fType%3e%0d%0a++++++++++++%3cNameIndex%3e85%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2420%3c%2fAddress%3e%0d%0a++++++++++++%3cListItemsAddress%3e%3d'Readme'!%24Z%245%3a%24Z%2416%3c%2fListItemsAddress%3e%0d%0a++++++++++++%3cType%3e1%3c%2fType%3e%0d%0a++++++++++++%3cNameIndex%3e86%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2421%3c%2fAddress%3e%0d%0a++++++++++++%3cListItemsAddress%3e%3d'Readme'!%24Z%245%3a%24Z%2416%3c%2fListItemsAddress%3e%0d%0a++++++++++++%3cType%3e1%3c%2fType%3e%0d%0a++++++++++++%3cNameIndex%3e87%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2422%3c%2fAddress%3e%0d%0a++++++++++++%3cListItemsAddress%3e%3d'Readme'!%24Z%245%3a%24Z%2416%3c%2fListItemsAddress%3e%0d%0a++++++++++++%3cType%3e1%3c%2fType%3e%0d%0a++++++++++++%3cNameIndex%3e88%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2423%3c%2fAddress%3e%0d%0a++++++++++++%3cListItemsAddress%3e%3d'Readme'!%24Z%245%3a%24Z%2416%3c%2fListItemsAddress%3e%0d%0a++++++++++++%3cType%3e1%3c%2fType%3e%0d%0a++++++++++++%3cNameIndex%3e89%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2424%3c%2fAddress%3e%0d%0a++++++++++++%3cListItemsAddress%3e%3d'Readme'!%24Z%245%3a%24Z%2416%3c%2fListItemsAddress%3e%0d%0a++++++++++++%3cType%3e1%3c%2fType%3e%0d%0a++++++++++++%3cNameIndex%3e90%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2418%3c%2fAddress%3e%0d%0a++++++++++++%3cListItemsAddress%3e%3d'Readme'!%24Z%245%3a%24Z%2416%3c%2fListItemsAddress%3e%0d%0a++++++++++++%3cType%3e1%3c%2fType%3e%0d%0a++++++++++++%3cNameIndex%3e91%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2419%3c%2fAddress%3e%0d%0a++++++++++++%3cListItemsAddress%3e%3d'Readme'!%24Z%245%3a%24Z%2416%3c%2fListItemsAddress%3e%0d%0a++++++++++++%3cType%3e1%3c%2fType%3e%0d%0a++++++++++++%3cNameIndex%3e92%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2420%3c%2fAddress%3e%0d%0a++++++++++++%3cListItemsAddress%3e%3d'Readme'!%24Z%245%3a%24Z%2416%3c%2fListItemsAddress%3e%0d%0a++++++++++++%3cType%3e1%3c%2fType%3e%0d%0a++++++++++++%3cNameIndex%3e93%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2421%3c%2fAddress%3e%0d%0a++++++++++++%3cListItemsAddress%3e%3d'Readme'!%24Z%245%3a%24Z%2416%3c%2fListItemsAddress%3e%0d%0a++++++++++++%3cType%3e1%3c%2fType%3e%0d%0a++++++++++++%3cNameIndex%3e94%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2422%3c%2fAddress%3e%0d%0a++++++++++++%3cListItemsAddress%3e%3d'Readme'!%24Z%245%3a%24Z%2416%3c%2fListItemsAddress%3e%0d%0a++++++++++++%3cType%3e1%3c%2fType%3e%0d%0a++++++++++++%3cNameIndex%3e95%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2423%3c%2fAddress%3e%0d%0a++++++++++++%3cListItemsAddress%3e%3d'Readme'!%24Z%245%3a%24Z%2416%3c%2fListItemsAddress%3e%0d%0a++++++++++++%3cType%3e1%3c%2fType%3e%0d%0a++++++++++++%3cNameIndex%3e96%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2424%3c%2fAddress%3e%0d%0a++++++++++++%3cListItemsAddress%3e%3d'Readme'!%24Z%245%3a%24Z%2416%3c%2fListItemsAddress%3e%0d%0a++++++++++++%3cType%3e1%3c%2fType%3e%0d%0a++++++++++++%3cNameIndex%3e97%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2429%3c%2fAddress%3e%0d%0a++++++++++++%3cListItemsAddress%3e%3d'Readme'!%24Z%245%3a%24Z%2416%3c%2fListItemsAddress%3e%0d%0a++++++++++++%3cType%3e1%3c%2fType%3e%0d%0a++++++++++++%3cNameIndex%3e98%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2430%3c%2fAddress%3e%0d%0a++++++++++++%3cListItemsAddress%3e%3d'Readme'!%24Z%245%3a%24Z%2416%3c%2fListItemsAddress%3e%0d%0a++++++++++++%3cType%3e1%3c%2fType%3e%0d%0a++++++++++++%3cNameIndex%3e99%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2431%3c%2fAddress%3e%0d%0a++++++++++++%3cListItemsAddress%3e%3d'Readme'!%24Z%245%3a%24Z%2416%3c%2fListItemsAddress%3e%0d%0a++++++++++++%3cType%3e1%3c%2fType%3e%0d%0a++++++++++++%3cNameIndex%3e100%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2432%3c%2fAddress%3e%0d%0a++++++++++++%3cListItemsAddress%3e%3d'Readme'!%24Z%245%3a%24Z%2416%3c%2fListItemsAddress%3e%0d%0a++++++++++++%3cType%3e1%3c%2fType%3e%0d%0a++++++++++++%3cNameIndex%3e101%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2433%3c%2fAddress%3e%0d%0a++++++++++++%3cListItemsAddress%3e%3d'Readme'!%24Z%245%3a%24Z%2416%3c%2fListItemsAddress%3e%0d%0a++++++++++++%3cType%3e1%3c%2fType%3e%0d%0a++++++++++++%3cNameIndex%3e102%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t>
  </si>
  <si>
    <t xml:space="preserve"> +++%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2434%3c%2fAddress%3e%0d%0a++++++++++++%3cListItemsAddress%3e%3d'Readme'!%24Z%245%3a%24Z%2416%3c%2fListItemsAddress%3e%0d%0a++++++++++++%3cType%3e1%3c%2fType%3e%0d%0a++++++++++++%3cNameIndex%3e103%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2435%3c%2fAddress%3e%0d%0a++++++++++++%3cListItemsAddress%3e%3d'Readme'!%24Z%245%3a%24Z%2416%3c%2fListItemsAddress%3e%0d%0a++++++++++++%3cType%3e1%3c%2fType%3e%0d%0a++++++++++++%3cNameIndex%3e104%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2429%3c%2fAddress%3e%0d%0a++++++++++++%3cListItemsAddress%3e%3d'Readme'!%24Z%245%3a%24Z%2416%3c%2fListItemsAddress%3e%0d%0a++++++++++++%3cType%3e1%3c%2fType%3e%0d%0a++++++++++++%3cNameIndex%3e105%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2430%3c%2fAddress%3e%0d%0a++++++++++++%3cListItemsAddress%3e%3d'Readme'!%24Z%245%3a%24Z%2416%3c%2fListItemsAddress%3e%0d%0a++++++++++++%3cType%3e1%3c%2fType%3e%0d%0a++++++++++++%3cNameIndex%3e106%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2431%3c%2fAddress%3e%0d%0a++++++++++++%3cListItemsAddress%3e%3d'Readme'!%24Z%245%3a%24Z%2416%3c%2fListItemsAddress%3e%0d%0a++++++++++++%3cType%3e1%3c%2fType%3e%0d%0a++++++++++++%3cNameIndex%3e107%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2432%3c%2fAddress%3e%0d%0a++++++++++++%3cListItemsAddress%3e%3d'Readme'!%24Z%245%3a%24Z%2416%3c%2fListItemsAddress%3e%0d%0a++++++++++++%3cType%3e1%3c%2fType%3e%0d%0a++++++++++++%3cNameIndex%3e108%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2433%3c%2fAddress%3e%0d%0a++++++++++++%3cListItemsAddress%3e%3d'Readme'!%24Z%245%3a%24Z%2416%3c%2fListItemsAddress%3e%0d%0a++++++++++++%3cType%3e1%3c%2fType%3e%0d%0a++++++++++++%3cNameIndex%3e109%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2434%3c%2fAddress%3e%0d%0a++++++++++++%3cListItemsAddress%3e%3d'Readme'!%24Z%245%3a%24Z%2416%3c%2fListItemsAddress%3e%0d%0a++++++++++++%3cType%3e1%3c%2fType%3e%0d%0a++++++++++++%3cNameIndex%3e110%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2435%3c%2fAddress%3e%0d%0a++++++++++++%3cListItemsAddress%3e%3d'Readme'!%24Z%245%3a%24Z%2416%3c%2fListItemsAddress%3e%0d%0a++++++++++++%3cType%3e1%3c%2fType%3e%0d%0a++++++++++++%3cNameIndex%3e111%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2429%3c%2fAddress%3e%0d%0a++++++++++++%3cListItemsAddress%3e%3d'Readme'!%24Z%245%3a%24Z%2416%3c%2fListItemsAddress%3e%0d%0a++++++++++++%3cType%3e1%3c%2fType%3e%0d%0a++++++++++++%3cNameIndex%3e112%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2430%3c%2fAddress%3e%0d%0a++++++++++++%3cListItemsAddress%3e%3d'Readme'!%24Z%245%3a%24Z%2416%3c%2fListItemsAddress%3e%0d%0a++++++++++++%3cType%3e1%3c%2fType%3e%0d%0a++++++++++++%3cNameIndex%3e113%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2431%3c%2fAddress%3e%0d%0a++++++++++++%3cListItemsAddress%3e%3d'Readme'!%24Z%245%3a%24Z%2416%3c%2fListItemsAddress%3e%0d%0a++++++++++++%3cType%3e1%3c%2fType%3e%0d%0a++++++++++++%3cNameIndex%3e114%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2432%3c%2fAddress%3e%0d%0a++++++++++++%3cListItemsAddress%3e%3d'Readme'!%24Z%245%3a%24Z%2416%3c%2fListItemsAddress%3e%0d%0a++++++++++++%3cType%3e1%3c%2fType%3e%0d%0a++++++++++++%3cNameIndex%3e115%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2433%3c%2fAddress%3e%0d%0a++++++++++++%3cListItemsAddress%3e%3d'Readme'!%24Z%245%3a%24Z%2416%3c%2fListItemsAddress%3e%0d%0a++++++++++++%3cType%3e1%3c%2fType%3e%0d%0a++++++++++++%3cNameIndex%3e116%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2434%3c%2fAddress%3e%0d%0a++++++++++++%3cListItemsAddress%3e%3d'Readme'!%24Z%245%3a%24Z%2416%3c%2fListItemsAddress%3e%0d%0a++++++++++++%3cType%3e1%3c%2fType%3e%0d%0a++++++++++++%3cNameIndex%3e117%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2435%3c%2fAddress%3e%0d%0a++++++++++++%3cListItemsAddress%3e%3d'Readme'!%24Z%245%3a%24Z%2416%3c%2fListItemsAddress%3e%0d%0a++++++++++++%3cType%3e1%3c%2fType%3e%0d%0a++++++++++++%3cNameIndex%3e118%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2429%3c%2fAddress%3e%0d%0a++++++++++++%3cListItemsAddress%3e%3d'Readme'!%24Z%245%3a%24Z%2416%3c%2fListItemsAddress%3e%0d%0a++++++++++++%3cType%3e1%3c%2fType%3e%0d%0a++++++++++++%3cNameIndex%3e119%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2430%3c%2fAddress%3e%0d%0a++++++++++++%3cListItemsAddress%3e%3d'Readme'!%24Z%245%3a%24Z%2416%3c%2fListItemsAddress%3e%0d%0a++++++++++++%3cType%3e1%3c%2fType%3e%0d%0a++++++++++++%3cNameIndex%3e120%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2431%3c%2fAddress%3e%0d%0a++++++++++++%3cListItemsAddress%3e%3d'Readme'!%24Z%245%3a%24Z%2416%3c%2fListItemsAddress%3e%0d%0a++++++++++++%3cType%3e1%3c%2fType%3e%0d%0a++++++++++++%3cNameIndex%3e121%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2432%3c%2fAddress%3e%0d%0a++++++++++++%3cListItemsAddress%3e%3d'Readme'!%24Z%245%3a%24Z%2416%3c%2fListItemsAddress%3e%0d%0a++++++++++++%3cType%3e1%3c%2fType%3e%0d%0a++++++++++++%3cNameIndex%3e122%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t>
  </si>
  <si>
    <t xml:space="preserve"> +++++%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2433%3c%2fAddress%3e%0d%0a++++++++++++%3cListItemsAddress%3e%3d'Readme'!%24Z%245%3a%24Z%2416%3c%2fListItemsAddress%3e%0d%0a++++++++++++%3cType%3e1%3c%2fType%3e%0d%0a++++++++++++%3cNameIndex%3e123%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2434%3c%2fAddress%3e%0d%0a++++++++++++%3cListItemsAddress%3e%3d'Readme'!%24Z%245%3a%24Z%2416%3c%2fListItemsAddress%3e%0d%0a++++++++++++%3cType%3e1%3c%2fType%3e%0d%0a++++++++++++%3cNameIndex%3e124%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2435%3c%2fAddress%3e%0d%0a++++++++++++%3cListItemsAddress%3e%3d'Readme'!%24Z%245%3a%24Z%2416%3c%2fListItemsAddress%3e%0d%0a++++++++++++%3cType%3e1%3c%2fType%3e%0d%0a++++++++++++%3cNameIndex%3e125%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2429%3c%2fAddress%3e%0d%0a++++++++++++%3cListItemsAddress%3e%3d'Readme'!%24Z%245%3a%24Z%2416%3c%2fListItemsAddress%3e%0d%0a++++++++++++%3cType%3e1%3c%2fType%3e%0d%0a++++++++++++%3cNameIndex%3e126%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2430%3c%2fAddress%3e%0d%0a++++++++++++%3cListItemsAddress%3e%3d'Readme'!%24Z%245%3a%24Z%2416%3c%2fListItemsAddress%3e%0d%0a++++++++++++%3cType%3e1%3c%2fType%3e%0d%0a++++++++++++%3cNameIndex%3e127%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2431%3c%2fAddress%3e%0d%0a++++++++++++%3cListItemsAddress%3e%3d'Readme'!%24Z%245%3a%24Z%2416%3c%2fListItemsAddress%3e%0d%0a++++++++++++%3cType%3e1%3c%2fType%3e%0d%0a++++++++++++%3cNameIndex%3e128%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2432%3c%2fAddress%3e%0d%0a++++++++++++%3cListItemsAddress%3e%3d'Readme'!%24Z%245%3a%24Z%2416%3c%2fListItemsAddress%3e%0d%0a++++++++++++%3cType%3e1%3c%2fType%3e%0d%0a++++++++++++%3cNameIndex%3e129%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2433%3c%2fAddress%3e%0d%0a++++++++++++%3cListItemsAddress%3e%3d'Readme'!%24Z%245%3a%24Z%2416%3c%2fListItemsAddress%3e%0d%0a++++++++++++%3cType%3e1%3c%2fType%3e%0d%0a++++++++++++%3cNameIndex%3e130%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2434%3c%2fAddress%3e%0d%0a++++++++++++%3cListItemsAddress%3e%3d'Readme'!%24Z%245%3a%24Z%2416%3c%2fListItemsAddress%3e%0d%0a++++++++++++%3cType%3e1%3c%2fType%3e%0d%0a++++++++++++%3cNameIndex%3e131%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2435%3c%2fAddress%3e%0d%0a++++++++++++%3cListItemsAddress%3e%3d'Readme'!%24Z%245%3a%24Z%2416%3c%2fListItemsAddress%3e%0d%0a++++++++++++%3cType%3e1%3c%2fType%3e%0d%0a++++++++++++%3cNameIndex%3e132%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2429%3c%2fAddress%3e%0d%0a++++++++++++%3cListItemsAddress%3e%3d'Readme'!%24Z%245%3a%24Z%2416%3c%2fListItemsAddress%3e%0d%0a++++++++++++%3cType%3e1%3c%2fType%3e%0d%0a++++++++++++%3cNameIndex%3e133%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2430%3c%2fAddress%3e%0d%0a++++++++++++%3cListItemsAddress%3e%3d'Readme'!%24Z%245%3a%24Z%2416%3c%2fListItemsAddress%3e%0d%0a++++++++++++%3cType%3e1%3c%2fType%3e%0d%0a++++++++++++%3cNameIndex%3e134%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2431%3c%2fAddress%3e%0d%0a++++++++++++%3cListItemsAddress%3e%3d'Readme'!%24Z%245%3a%24Z%2416%3c%2fListItemsAddress%3e%0d%0a++++++++++++%3cType%3e1%3c%2fType%3e%0d%0a++++++++++++%3cNameIndex%3e135%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2432%3c%2fAddress%3e%0d%0a++++++++++++%3cListItemsAddress%3e%3d'Readme'!%24Z%245%3a%24Z%2416%3c%2fListItemsAddress%3e%0d%0a++++++++++++%3cType%3e1%3c%2fType%3e%0d%0a++++++++++++%3cNameIndex%3e136%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2433%3c%2fAddress%3e%0d%0a++++++++++++%3cListItemsAddress%3e%3d'Readme'!%24Z%245%3a%24Z%2416%3c%2fListItemsAddress%3e%0d%0a++++++++++++%3cType%3e1%3c%2fType%3e%0d%0a++++++++++++%3cNameIndex%3e137%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2434%3c%2fAddress%3e%0d%0a++++++++++++%3cListItemsAddress%3e%3d'Readme'!%24Z%245%3a%24Z%2416%3c%2fListItemsAddress%3e%0d%0a++++++++++++%3cType%3e1%3c%2fType%3e%0d%0a++++++++++++%3cNameIndex%3e138%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2435%3c%2fAddress%3e%0d%0a++++++++++++%3cListItemsAddress%3e%3d'Readme'!%24Z%245%3a%24Z%2416%3c%2fListItemsAddress%3e%0d%0a++++++++++++%3cType%3e1%3c%2fType%3e%0d%0a++++++++++++%3cNameIndex%3e139%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2429%3c%2fAddress%3e%0d%0a++++++++++++%3cListItemsAddress%3e%3d'Readme'!%24Z%245%3a%24Z%2416%3c%2fListItemsAddress%3e%0d%0a++++++++++++%3cType%3e1%3c%2fType%3e%0d%0a++++++++++++%3cNameIndex%3e140%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2430%3c%2fAddress%3e%0d%0a++++++++++++%3cListItemsAddress%3e%3d'Readme'!%24Z%245%3a%24Z%2416%3c%2fListItemsAddress%3e%0d%0a++++++++++++%3cType%3e1%3c%2fType%3e%0d%0a++++++++++++%3cNameIndex%3e141%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2431%3c%2fAddress%3e%0d%0a++++++++++++%3cListItemsAddress%3e%3d'Readme'!%24Z%245%3a%24Z%2416%3c%2fListItemsAddress%3e%0d%0a++++++++++++%3cType%3e1%3c%2fType%3e%0d%0a++++++++++++%3cNameIndex%3e142%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t>
  </si>
  <si>
    <t xml:space="preserve"> 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2432%3c%2fAddress%3e%0d%0a++++++++++++%3cListItemsAddress%3e%3d'Readme'!%24Z%245%3a%24Z%2416%3c%2fListItemsAddress%3e%0d%0a++++++++++++%3cType%3e1%3c%2fType%3e%0d%0a++++++++++++%3cNameIndex%3e143%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2433%3c%2fAddress%3e%0d%0a++++++++++++%3cListItemsAddress%3e%3d'Readme'!%24Z%245%3a%24Z%2416%3c%2fListItemsAddress%3e%0d%0a++++++++++++%3cType%3e1%3c%2fType%3e%0d%0a++++++++++++%3cNameIndex%3e144%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2434%3c%2fAddress%3e%0d%0a++++++++++++%3cListItemsAddress%3e%3d'Readme'!%24Z%245%3a%24Z%2416%3c%2fListItemsAddress%3e%0d%0a++++++++++++%3cType%3e1%3c%2fType%3e%0d%0a++++++++++++%3cNameIndex%3e145%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2435%3c%2fAddress%3e%0d%0a++++++++++++%3cListItemsAddress%3e%3d'Readme'!%24Z%245%3a%24Z%2416%3c%2fListItemsAddress%3e%0d%0a++++++++++++%3cType%3e1%3c%2fType%3e%0d%0a++++++++++++%3cNameIndex%3e146%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2440%3c%2fAddress%3e%0d%0a++++++++++++%3cListItemsAddress%3e%3d'Readme'!%24Z%245%3a%24Z%2416%3c%2fListItemsAddress%3e%0d%0a++++++++++++%3cType%3e1%3c%2fType%3e%0d%0a++++++++++++%3cNameIndex%3e147%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2441%3c%2fAddress%3e%0d%0a++++++++++++%3cListItemsAddress%3e%3d'Readme'!%24Z%245%3a%24Z%2416%3c%2fListItemsAddress%3e%0d%0a++++++++++++%3cType%3e1%3c%2fType%3e%0d%0a++++++++++++%3cNameIndex%3e148%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2442%3c%2fAddress%3e%0d%0a++++++++++++%3cListItemsAddress%3e%3d'Readme'!%24Z%245%3a%24Z%2416%3c%2fListItemsAddress%3e%0d%0a++++++++++++%3cType%3e1%3c%2fType%3e%0d%0a++++++++++++%3cNameIndex%3e149%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2443%3c%2fAddress%3e%0d%0a++++++++++++%3cListItemsAddress%3e%3d'Readme'!%24Z%245%3a%24Z%2416%3c%2fListItemsAddress%3e%0d%0a++++++++++++%3cType%3e1%3c%2fType%3e%0d%0a++++++++++++%3cNameIndex%3e150%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2444%3c%2fAddress%3e%0d%0a++++++++++++%3cListItemsAddress%3e%3d'Readme'!%24Z%245%3a%24Z%2416%3c%2fListItemsAddress%3e%0d%0a++++++++++++%3cType%3e1%3c%2fType%3e%0d%0a++++++++++++%3cNameIndex%3e151%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2445%3c%2fAddress%3e%0d%0a++++++++++++%3cListItemsAddress%3e%3d'Readme'!%24Z%245%3a%24Z%2416%3c%2fListItemsAddress%3e%0d%0a++++++++++++%3cType%3e1%3c%2fType%3e%0d%0a++++++++++++%3cNameIndex%3e152%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D%2446%3c%2fAddress%3e%0d%0a++++++++++++%3cListItemsAddress%3e%3d'Readme'!%24Z%245%3a%24Z%2416%3c%2fListItemsAddress%3e%0d%0a++++++++++++%3cType%3e1%3c%2fType%3e%0d%0a++++++++++++%3cNameIndex%3e153%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2440%3c%2fAddress%3e%0d%0a++++++++++++%3cListItemsAddress%3e%3d'Readme'!%24Z%245%3a%24Z%2416%3c%2fListItemsAddress%3e%0d%0a++++++++++++%3cType%3e1%3c%2fType%3e%0d%0a++++++++++++%3cNameIndex%3e154%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2441%3c%2fAddress%3e%0d%0a++++++++++++%3cListItemsAddress%3e%3d'Readme'!%24Z%245%3a%24Z%2416%3c%2fListItemsAddress%3e%0d%0a++++++++++++%3cType%3e1%3c%2fType%3e%0d%0a++++++++++++%3cNameIndex%3e155%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2442%3c%2fAddress%3e%0d%0a++++++++++++%3cListItemsAddress%3e%3d'Readme'!%24Z%245%3a%24Z%2416%3c%2fListItemsAddress%3e%0d%0a++++++++++++%3cType%3e1%3c%2fType%3e%0d%0a++++++++++++%3cNameIndex%3e156%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2443%3c%2fAddress%3e%0d%0a++++++++++++%3cListItemsAddress%3e%3d'Readme'!%24Z%245%3a%24Z%2416%3c%2fListItemsAddress%3e%0d%0a++++++++++++%3cType%3e1%3c%2fType%3e%0d%0a++++++++++++%3cNameIndex%3e157%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2444%3c%2fAddress%3e%0d%0a++++++++++++%3cListItemsAddress%3e%3d'Readme'!%24Z%245%3a%24Z%2416%3c%2fListItemsAddress%3e%0d%0a++++++++++++%3cType%3e1%3c%2fType%3e%0d%0a++++++++++++%3cNameIndex%3e158%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2445%3c%2fAddress%3e%0d%0a++++++++++++%3cListItemsAddress%3e%3d'Readme'!%24Z%245%3a%24Z%2416%3c%2fListItemsAddress%3e%0d%0a++++++++++++%3cType%3e1%3c%2fType%3e%0d%0a++++++++++++%3cNameIndex%3e159%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H%2446%3c%2fAddress%3e%0d%0a++++++++++++%3cListItemsAddress%3e%3d'Readme'!%24Z%245%3a%24Z%2416%3c%2fListItemsAddress%3e%0d%0a++++++++++++%3cType%3e1%3c%2fType%3e%0d%0a++++++++++++%3cNameIndex%3e160%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2440%3c%2fAddress%3e%0d%0a++++++++++++%3cListItemsAddress%3e%3d'Readme'!%24Z%245%3a%24Z%2416%3c%2fListItemsAddress%3e%0d%0a++++++++++++%3cType%3e1%3c%2fType%3e%0d%0a++++++++++++%3cNameIndex%3e161%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2441%3c%2fAddress%3e%0d%0a++++++++++++%3cListItemsAddress%3e%3d'Readme'!%24Z%245%3a%24Z%2416%3c%2fListItemsAddress%3e%0d%0a++++++++++++%3cType%3e1%3c%2fType%3e%0d%0a++++++++++++%3cNameIndex%3e162%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t>
  </si>
  <si>
    <t xml:space="preserve"> 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2442%3c%2fAddress%3e%0d%0a++++++++++++%3cListItemsAddress%3e%3d'Readme'!%24Z%245%3a%24Z%2416%3c%2fListItemsAddress%3e%0d%0a++++++++++++%3cType%3e1%3c%2fType%3e%0d%0a++++++++++++%3cNameIndex%3e163%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2443%3c%2fAddress%3e%0d%0a++++++++++++%3cListItemsAddress%3e%3d'Readme'!%24Z%245%3a%24Z%2416%3c%2fListItemsAddress%3e%0d%0a++++++++++++%3cType%3e1%3c%2fType%3e%0d%0a++++++++++++%3cNameIndex%3e164%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2444%3c%2fAddress%3e%0d%0a++++++++++++%3cListItemsAddress%3e%3d'Readme'!%24Z%245%3a%24Z%2416%3c%2fListItemsAddress%3e%0d%0a++++++++++++%3cType%3e1%3c%2fType%3e%0d%0a++++++++++++%3cNameIndex%3e165%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2445%3c%2fAddress%3e%0d%0a++++++++++++%3cListItemsAddress%3e%3d'Readme'!%24Z%245%3a%24Z%2416%3c%2fListItemsAddress%3e%0d%0a++++++++++++%3cType%3e1%3c%2fType%3e%0d%0a++++++++++++%3cNameIndex%3e166%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L%2446%3c%2fAddress%3e%0d%0a++++++++++++%3cListItemsAddress%3e%3d'Readme'!%24Z%245%3a%24Z%2416%3c%2fListItemsAddress%3e%0d%0a++++++++++++%3cType%3e1%3c%2fType%3e%0d%0a++++++++++++%3cNameIndex%3e167%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2440%3c%2fAddress%3e%0d%0a++++++++++++%3cListItemsAddress%3e%3d'Readme'!%24Z%245%3a%24Z%2416%3c%2fListItemsAddress%3e%0d%0a++++++++++++%3cType%3e1%3c%2fType%3e%0d%0a++++++++++++%3cNameIndex%3e168%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2441%3c%2fAddress%3e%0d%0a++++++++++++%3cListItemsAddress%3e%3d'Readme'!%24Z%245%3a%24Z%2416%3c%2fListItemsAddress%3e%0d%0a++++++++++++%3cType%3e1%3c%2fType%3e%0d%0a++++++++++++%3cNameIndex%3e169%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2442%3c%2fAddress%3e%0d%0a++++++++++++%3cListItemsAddress%3e%3d'Readme'!%24Z%245%3a%24Z%2416%3c%2fListItemsAddress%3e%0d%0a++++++++++++%3cType%3e1%3c%2fType%3e%0d%0a++++++++++++%3cNameIndex%3e170%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2443%3c%2fAddress%3e%0d%0a++++++++++++%3cListItemsAddress%3e%3d'Readme'!%24Z%245%3a%24Z%2416%3c%2fListItemsAddress%3e%0d%0a++++++++++++%3cType%3e1%3c%2fType%3e%0d%0a++++++++++++%3cNameIndex%3e171%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2444%3c%2fAddress%3e%0d%0a++++++++++++%3cListItemsAddress%3e%3d'Readme'!%24Z%245%3a%24Z%2416%3c%2fListItemsAddress%3e%0d%0a++++++++++++%3cType%3e1%3c%2fType%3e%0d%0a++++++++++++%3cNameIndex%3e172%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2445%3c%2fAddress%3e%0d%0a++++++++++++%3cListItemsAddress%3e%3d'Readme'!%24Z%245%3a%24Z%2416%3c%2fListItemsAddress%3e%0d%0a++++++++++++%3cType%3e1%3c%2fType%3e%0d%0a++++++++++++%3cNameIndex%3e173%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P%2446%3c%2fAddress%3e%0d%0a++++++++++++%3cListItemsAddress%3e%3d'Readme'!%24Z%245%3a%24Z%2416%3c%2fListItemsAddress%3e%0d%0a++++++++++++%3cType%3e1%3c%2fType%3e%0d%0a++++++++++++%3cNameIndex%3e174%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2440%3c%2fAddress%3e%0d%0a++++++++++++%3cListItemsAddress%3e%3d'Readme'!%24Z%245%3a%24Z%2416%3c%2fListItemsAddress%3e%0d%0a++++++++++++%3cType%3e1%3c%2fType%3e%0d%0a++++++++++++%3cNameIndex%3e175%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2441%3c%2fAddress%3e%0d%0a++++++++++++%3cListItemsAddress%3e%3d'Readme'!%24Z%245%3a%24Z%2416%3c%2fListItemsAddress%3e%0d%0a++++++++++++%3cType%3e1%3c%2fType%3e%0d%0a++++++++++++%3cNameIndex%3e176%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2442%3c%2fAddress%3e%0d%0a++++++++++++%3cListItemsAddress%3e%3d'Readme'!%24Z%245%3a%24Z%2416%3c%2fListItemsAddress%3e%0d%0a++++++++++++%3cType%3e1%3c%2fType%3e%0d%0a++++++++++++%3cNameIndex%3e177%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2443%3c%2fAddress%3e%0d%0a++++++++++++%3cListItemsAddress%3e%3d'Readme'!%24Z%245%3a%24Z%2416%3c%2fListItemsAddress%3e%0d%0a++++++++++++%3cType%3e1%3c%2fType%3e%0d%0a++++++++++++%3cNameIndex%3e178%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2444%3c%2fAddress%3e%0d%0a++++++++++++%3cListItemsAddress%3e%3d'Readme'!%24Z%245%3a%24Z%2416%3c%2fListItemsAddress%3e%0d%0a++++++++++++%3cType%3e1%3c%2fType%3e%0d%0a++++++++++++%3cNameIndex%3e179%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2445%3c%2fAddress%3e%0d%0a++++++++++++%3cListItemsAddress%3e%3d'Readme'!%24Z%245%3a%24Z%2416%3c%2fListItemsAddress%3e%0d%0a++++++++++++%3cType%3e1%3c%2fType%3e%0d%0a++++++++++++%3cNameIndex%3e180%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T%2446%3c%2fAddress%3e%0d%0a++++++++++++%3cListItemsAddress%3e%3d'Readme'!%24Z%245%3a%24Z%2416%3c%2fListItemsAddress%3e%0d%0a++++++++++++%3cType%3e1%3c%2fType%3e%0d%0a++++++++++++%3cNameIndex%3e181%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2440%3c%2fAddress%3e%0d%0a++++++++++++%3cListItemsAddress%3e%3d'Readme'!%24Z%245%3a%24Z%2416%3c%2fListItemsAddress%3e%0d%0a++++++++++++%3cType%3e1%3c%2fType%3e%0d%0a++++++++++++%3cNameIndex%3e182%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t>
  </si>
  <si>
    <t xml:space="preserve"> 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2441%3c%2fAddress%3e%0d%0a++++++++++++%3cListItemsAddress%3e%3d'Readme'!%24Z%245%3a%24Z%2416%3c%2fListItemsAddress%3e%0d%0a++++++++++++%3cType%3e1%3c%2fType%3e%0d%0a++++++++++++%3cNameIndex%3e183%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2442%3c%2fAddress%3e%0d%0a++++++++++++%3cListItemsAddress%3e%3d'Readme'!%24Z%245%3a%24Z%2416%3c%2fListItemsAddress%3e%0d%0a++++++++++++%3cType%3e1%3c%2fType%3e%0d%0a++++++++++++%3cNameIndex%3e184%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2443%3c%2fAddress%3e%0d%0a++++++++++++%3cListItemsAddress%3e%3d'Readme'!%24Z%245%3a%24Z%2416%3c%2fListItemsAddress%3e%0d%0a++++++++++++%3cType%3e1%3c%2fType%3e%0d%0a++++++++++++%3cNameIndex%3e185%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2444%3c%2fAddress%3e%0d%0a++++++++++++%3cListItemsAddress%3e%3d'Readme'!%24Z%245%3a%24Z%2416%3c%2fListItemsAddress%3e%0d%0a++++++++++++%3cType%3e1%3c%2fType%3e%0d%0a++++++++++++%3cNameIndex%3e186%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2445%3c%2fAddress%3e%0d%0a++++++++++++%3cListItemsAddress%3e%3d'Readme'!%24Z%245%3a%24Z%2416%3c%2fListItemsAddress%3e%0d%0a++++++++++++%3cType%3e1%3c%2fType%3e%0d%0a++++++++++++%3cNameIndex%3e187%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X%2446%3c%2fAddress%3e%0d%0a++++++++++++%3cListItemsAddress%3e%3d'Readme'!%24Z%245%3a%24Z%2416%3c%2fListItemsAddress%3e%0d%0a++++++++++++%3cType%3e1%3c%2fType%3e%0d%0a++++++++++++%3cNameIndex%3e188%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2440%3c%2fAddress%3e%0d%0a++++++++++++%3cListItemsAddress%3e%3d'Readme'!%24Z%245%3a%24Z%2416%3c%2fListItemsAddress%3e%0d%0a++++++++++++%3cType%3e1%3c%2fType%3e%0d%0a++++++++++++%3cNameIndex%3e189%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2441%3c%2fAddress%3e%0d%0a++++++++++++%3cListItemsAddress%3e%3d'Readme'!%24Z%245%3a%24Z%2416%3c%2fListItemsAddress%3e%0d%0a++++++++++++%3cType%3e1%3c%2fType%3e%0d%0a++++++++++++%3cNameIndex%3e190%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2442%3c%2fAddress%3e%0d%0a++++++++++++%3cListItemsAddress%3e%3d'Readme'!%24Z%245%3a%24Z%2416%3c%2fListItemsAddress%3e%0d%0a++++++++++++%3cType%3e1%3c%2fType%3e%0d%0a++++++++++++%3cNameIndex%3e191%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2443%3c%2fAddress%3e%0d%0a++++++++++++%3cListItemsAddress%3e%3d'Readme'!%24Z%245%3a%24Z%2416%3c%2fListItemsAddress%3e%0d%0a++++++++++++%3cType%3e1%3c%2fType%3e%0d%0a++++++++++++%3cNameIndex%3e192%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2444%3c%2fAddress%3e%0d%0a++++++++++++%3cListItemsAddress%3e%3d'Readme'!%24Z%245%3a%24Z%2416%3c%2fListItemsAddress%3e%0d%0a++++++++++++%3cType%3e1%3c%2fType%3e%0d%0a++++++++++++%3cNameIndex%3e193%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2445%3c%2fAddress%3e%0d%0a++++++++++++%3cListItemsAddress%3e%3d'Readme'!%24Z%245%3a%24Z%2416%3c%2fListItemsAddress%3e%0d%0a++++++++++++%3cType%3e1%3c%2fType%3e%0d%0a++++++++++++%3cNameIndex%3e194%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InputCell%3e%0d%0a++++++++++++%3cAddress%3e%3d'Monthly+Schedule'!%24AB%2446%3c%2fAddress%3e%0d%0a++++++++++++%3cListItemsAddress%3e%3d'Readme'!%24Z%245%3a%24Z%2416%3c%2fListItemsAddress%3e%0d%0a++++++++++++%3cType%3e1%3c%2fType%3e%0d%0a++++++++++++%3cNameIndex%3e195%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2fCells%3e%0d%0a++++++%3c%2fInputCells%3e%0d%0a++++++%3cInputCells%3e%0d%0a++++++++%3cCellCount%3e0%3c%2fCellCount%3e%0d%0a++++++%3c%2fInputCells%3e%0d%0a++++%3c%2fInputCellsCollection%3e%0d%0a++%3c%2fPageInputCells%3e%0d%0a++%3cConsolidation+%2f%3e%0d%0a++%3cPageLayouts%3e%0d%0a++++%3cApplicationFullName+%2f%3e%0d%0a++++%3cIsTabsVisible%3etrue%3c%2fIsTabsVisible%3e%0d%0a++++%3cPageLayoutCollection%3e%0d%0a++++++%3cPageLayout%3e%0d%0a++++++++%3cAutoResponseEmail%3eFalse%3c%2fAutoResponseEmail%3e%0d%0a++++++++%3cBorder%3etrue%3c%2fBorder%3e%0d%0a++++++++%3cCellAlignment%3etrue%3c%2fCellAlignment%3e%0d%0a++++++++%3cChangeRecordStatus%3efalse%3c%2fChangeRecordStatus%3e%0d%0a++++++++%3cCharts%3etrue%3c%2fCharts%3e%0d%0a++++++++%3cComments%3eExcel%3c%2fComments%3e%0d%0a++++++++%3cColor%3etrue%3c%2fColor%3e%0d%0a++++++++%3cControls%3e%0d%0a++++++++++%3cPageControl%3e%0d%0a++++++++++++%3cEnabled%3efalse%3c%2fEnabled%3e%0d%0a++++++++++++%3cType%3eCalculate%3c%2fType%3e%0d%0a++++++++++++%3cOrder%3e0%3c%2fOrder%3e%0d%0a++++++++++++%3cCellLink%3eDEFAULT%3c%2fCellLink%3e%0d%0a++++++++++++%3cName%3eCalculate%3c%2fName%3e%0d%0a++++++++++%3c%2fPageControl%3e%0d%0a++++++++++%3cPageControl%3e%0d%0a++++++++++++%3cEnabled%3efalse%3c%2fEnabled%3e%0d%0a++++++++++++%3cType%3eReset%3c%2fType%3e%0d%0a++++++++++++%3cOrder%3e1%3c%2fOrder%3e%0d%0a++++++++++++%3cCellLink%3eDEFAULT%3c%2fCellLink%3e%0d%0a++++++++++++%3cName%3eReset%3c%2fName%3e%0d%0a++++++++++%3c%2fPageControl%3e%0d%0a++++++++++%3cPageControl%3e%0d%0a++++++++++++%3cEnabled%3etrue%3c%2fEnabled%3e%0d%0a++++++++++++%3cType%3eSave%3c%2fType%3e%0d%0a++++++++++++%3cOrder%3e2%3c%2fOrder%3e%0d%0a++++++++++++%3cCellLink%3e%3d'Monthly+Schedule'!%24Z%242%3c%2fCellLink%3e%0d%0a++++++++++++%3cName%3eSave%3c%2fName%3e%0d%0a++++++++++%3c%2fPageControl%3e%0d%0a++++++++++%3cPageControl%3e%0d%0a++++++++++++%3cEnabled%3efalse%3c%2fEnabled%3e%0d%0a++++++++++++%3cType%3eRefresh%3c%2fType%3e%0d%0a++++++++++++%3cOrder%3e3%3c%2fOrder%3e%0d%0a++++++++++++%3cCellLink%3eDEFAULT%3c%2fCellLink%3e%0d%0a++++++++++++%3cName%3eRefresh%3c%2fName%3e%0d%0a++++++++++%3c%2fPageControl%3e%0d%0a++++++++++%3cPageControl%3e%0d%0a++++++++++++%3cEnabled%3efalse%3c%2fEnabled%3e%0d%0a++++++++++++%3cType%3eBack%3c%2fType%3e%0d%0a++++++++++++%3cOrder%3e4%3c%2fOrder%3e%0d%0a++++++++++++%3cCellLink%3eDEFAULT%3c%2fCellLink%3e%0d%0a++++++++++++%3cName%3eBack%3c%2fName%3e%0d%0a++++++++++%3c%2fPageControl%3e%0d%0a++++++++++%3cPageControl%3e%0d%0a++++++++++++%3cEnabled%3efalse%3c%2fEnabled%3e%0d%0a++++++++++++%3cType%3eNext%3c%2fType%3e%0d%0a++++++++++++%3cOrder%3e5%3c%2fOrder%3e%0d%0a++++++++++++%3cCellLink%3eDEFAULT%3c%2fCellLink%3e%0d%0a++++++++++++%3cName%3eNext%3c%2fName%3e%0d%0a++++++++++%3c%2fPageControl%3e%0d%0a++++++++++%3cPageControl%3e%0d%0a++++++++++++%3cEnabled%3efalse%3c%2fEnabled%3e%0d%0a++++++++++++%3cType%3eExport%3c%2fType%3e%0d%0a++++++++++++%3cOrder%3e6%3c%2fOrder%3e%0d%0a++++++++++++%3cCellLink%3eDEFAULT%3c%2fCellLink%3e%0d%0a++++++++++++%3cName%3eExport%3c%2fName%3e%0d%0a++++++++++%3c%2fPageControl%3e%0d%0a++++++++++%3cPageControl%3e%0d%0a++++++++++++%3cEnabled%3efalse%3c%2fEnabled%3e%0d%0a++++++++++++%3cType%3eCustom%3c%2fType%3e%0d%0a++++++++++++%3cOrder%3e7%3c%2fOrder%3e%0d%0a++++++++++++%3cCellLink%3eDEFAULT%3c%2fCellLink%3e%0d%0a++++++++++++%3cName%3eCustom%3c%2fName%3e%0d%0a++++++++++%3c%2fPageControl%3e%0d%0a++++++++%3c%2fControls%3e%0d%0a++++++++%3cCustomButtonActions%3e%0d%0a++++++++++%3cCalculate%3efalse%3c%2fCalculate%3e%0d%0a++++++++++%3cReset%3efalse%3c%2fReset%3e%0d%0a++++++++++%3cSave%3efalse%3c%2fSave%3e%0d%0a++++++++++%3cExport%3efalse%3c%2fExport%3e%0d%0a++++++++++%3cIsPageForwardingChecked%3efalse%3c%2fIsPageForwardingChecked%3e%0d%0a++++++++++%3cIsExternalURLChecked%3efalse%3c%2fIsExternalURLChecked%3e%0d%0a++++++++++%3cIsCustomPageChecked%3efalse%3c%2fIsCustomPageChecked%3e%0d%0a++++++++++%3cIsDisableByCellValueChecked%3efalse%3c%2fIsDisableByCellValueChecked%3e%0d%0a++++++++++%3cIsCustomButtonEnabled%3efalse%3c%2fIsCustomButtonEnabled%3e%0d%0a++++++++++%3cIsSavePopupMessageChecked%3efalse%3c%2fIsSavePopupMessageChecked%3e%0d%0a++++++++++%3cIsAutoResponseMailChecked%3efalse%3c%2fIsAutoResponseMailChecked%3e%0d%0a++++++++++%3cAutoResponseEmailPdfRanges+%2f%3e%0d%0a++++++++++%3cIsAutoResponseMailHTML%3efalse%3c%2fIsAutoResponseMailHTML%3e%0d%0a++++++++++%3cIsNotificationEmailChecked%3efalse%3c%2fIsNotificationEmailChecked%3e%0d%0a++++++++++%3cIsNotificationMailHTML%3efalse%3c%2fIsNotificationMailHTML%3e%0d%0a++++++++++%3cNotificationEmailPdfRanges+%2f%3e%0d%0a++++++++++%3cIsChangeRecordStatusChecked%3efalse%3c%2fIsChangeRecordStatusChecked%3e%0d%0a++++++++++%3cIsTransferRecordOwnershipChecked%3efalse%3c%2fIsTransferRecordOwnershipChecked%3e%0d%0a++++++++++%3cIsPrintEnabled%3efalse%3c%2fIsPrintEnabled%3e%0d%0a++++++++%3c%2fCustomButtonActions%3e%0d%0a++++++++%3cDisplayRange%3e%3d'Monthly+Schedule'!%24A%241%3a%24AD%2447%3c%2fDisplayRange%3e%0d%0a++++++++%3cFileName%3eMonthly+Schedule%3c%2fFileName%3e%0d%0a++++++++%3cFont%3etrue%3c%2fFont%3e%0d%0a++++++++%3cFormControls%3etrue%3c%2fFormControls%3e%0d%0a++++++++%3cImages%3etrue%3c%2fImages%3e%0d%0a++++++++%3cIndex%3e0%3c%2fIndex%3e%0d%0a++++++++%3cIsAjaxEnabled%3efalse%3c%2fIsAjaxEnabled%3e%0d%0a++++++++%3cIsSaveButtonEnabled%3efalse%3c%2fIsSaveButtonEnabled%3e%0d%0a++++++++%3cIsSaveButtonEnabledByCellValue%3efalse%3c%2fIsSaveButtonEnabledByCellValue%3e%0d%0a++++++++%3cIsPageHidingEnabled%3efalse%3c%2fIsPageHidingEnabled%3e%0d%0a++++++++%3cIsPageVisible%3etrue%3c%2fIsPageVisible%3e%0d%0a++++++++%3cPageVisibilityControllerRange+%2f%3e%0d%0a++++++++%3cNotificationEmail%3eFalse%3c%2fNotificationEmail%3e%0d%0a++++++++%3cNotificationEmailBodyFormula+%2f%3e%0d%0a++++++++%3cNotificationEmailSubjectFormula+%2f%3e%0d%0a++++++++%3cNotificationEmailRecepientEmailFormula+%2f%3e%0d%0a++++++++%3cOrder%3e0%3c%2fOrder%3e%0d%0a++++++++%3cPageForwarding%3eFalse%3c%2fPageForwarding%3e%0d%0a++++++++%3cPageForwardingCustomPage%3eFalse%3c%2fPageForwardingCustomPage%3e%0d%0a++++++++%3cPageForwardingIsExternalURL%3eFalse%3c%2fPageForwardingIsExternalURL%3e%0d%0a++++++++%3cPageForwardingExternalURL%3eNone%3c%2fPageForwardingExternalURL%3e%0d%0a++++++++%3cPivots%3etrue%3c%2fPivots%3e%0d%0a++++++++%3cRecordStatusValue+%2f%3e%0d%0a++++++++%3cTransferRecordOwnership%3efalse%3c%2fTransferRecordOwnership%3e%0d%0a++++++++%3cTransferRecordOwnershipValue+%2f%3e%0d%0a++++++++%3cIsScriptingEnabled%3efalse%3c%2fIsScriptingEnabled%3e%0d%0a++++++++%3cScripts+%2f%3e%0d%0a++++++++%3cDefaultClassName%3eClass17%3c%2fDefaultClassName%3e%0d%0a++++++++%3cPersistSessionData%3efalse%3c%2fPersistSessionData%3e%0d%0a++++++%3c%2fPageLayout%3e%0d%0a++++++%3cPageLayout%3e%0d%0a++++++++%3cAutoResponseEmail%3eFalse%3c%2fAutoResponseEmail%3e%0d%0a++++++++%3cBorder%3etrue%3c%2fBorder%3e%0d%0a++++++++%3cCellAlignment%3etrue%3c%2fCellAlignment%3e%0d%0a++++++++%3cChangeRecordStatus%3efalse%3c%2fChangeRecordStatus%3e%0d%0a++++++++%3cCharts%3etrue%3c%2fCharts%3e%0d%0a++++++++%3cComments%3eExcel%3c%2fComments%3e%0d%0a++++++++%3cColor%3etrue%3c%2fColor%3e%0d%0a++++++++%3cControls%3e%0d%0a++++++++++%3cPageControl%3e%0d%0a++++++++++++%3cEnabled%3efalse%3c%2fEnabled%3e%0d%0a++++++++++++%3cType%3eCalculate%3c%2fType%3e%0d%0a++++++++++++%3cOrder%3e0%3c%2fOrder%3e%0d%0a++++++++++++%3cCellLink%3eDEFAULT%3c%2fCellLink%3e%0d%0a++++++++++++%3cName%3eCalculate%3c%2fName%3e%0d%0a++++++++++%3c%2fPageControl%3e%0d%0a++++++++++%3cPageControl%3e%0d%0a++++++++++++%3cEnabled%3efalse%3c%2fEnabled%3e%0d%0a++++++++++++%3cType%3eReset%3c%2fType%3e%0d%0a++++++++++++%3cOrder%3e1%3c%2fOrder%3e%0d%0a++++++++++++%3cCellLink%3eDEFAULT%3c%2fCellLink%3e%0d%0a++++++++++++%3cName%3eReset%3c%2fName%3e%0d%0a++++++++++%3c%2fPageControl%3e%0d%0a++++++++++%3cPageControl%3e%0d%0a++++++++++++%3cEnabled%3efalse%3c%2fEnabled%3e%0d%0a++++++++++++%3cType%3eSave%3c%2fType%3e%0d%0a++++++++++++%3cOrder%3e2%3c%2fOrder%3e%0d%0a++++++++++++%3cCellLink%3eDEFAULT%3c%2fCellLink%3e%0d%0a++++++++++++%3cName%3eSave%3c%2fName%3e%0d%0a++++++++++%3c%2fPageControl%3e%0d%0a++++++++++%3cPageControl%3e%0d%0a++++++++++++%3cEnabled%3efalse%3c%2fEnabled%3e%0d%0a++++++++++++%3cType%3eRefresh%3c%2fType%3e%0d%0a++++++++++++%3cOrder%3e3%3c%2fOrder%3e%0d%0a++++++++++++%3cCellLink%3eDEFAULT%3c%2fCellLink%3e%0d%0a++++++++++++%3cName%3eRefresh%3c%2fName%3e%0d%0a++++++++++%3c%2fPageControl%3e%0d%0a++++++++++%3cPageControl%3e%0d%0a++++++++++++%3cEnabled%3efalse%3c%2fEnabled%3e%0d%0a++++++++++++%3cType%3eBack%3c%2fType%3e%0d%0a++++++++++++%3cOrder%3e4%3c%2fOrder%3e%0d%0a++++++++++++%3cCellLink%3eDEFAULT%3c%2fCellLink%3e%0d%0a++++++++++++%3cName%3eBack%3c%2fName%3e%0d%0a++++++++++%3c%2fPageControl%3e%0d%0a++++++++++%3cPageControl%3e%0d%0a++++++++++++%3cEnabled%3efalse%3c%2fEnabled%3e%0d%0a++++++++++++%3cType%3eNext%3c%2fType%3e%0d%0a++++++++++++%3cOrder%3e5%3c%2fOrder%3e%0d%0a++++++++++++%3cCellLink%3eDEFAULT%3c%2fCellLink%3e%0d%0a++++++++++++%3cName%3eNext%3c%2fName%3e%0d%0a++++++++++%3c%2fPageControl%3e%0d%0a++++++++++%3cPageControl%3e%0d%0a++++++++++++%3cEnabled%3etrue%3c%2fEnabled%3e%0d%0a++++++++++++%3cType%3eExport%3c%2fType%3e%0d%0a++++++++++++%3cOrder%3e6%3c%2fOrder%3e%0d%0a++++++++++++%3cCellLink%3e%3d'Report'!%24T%2425%3c%2fCellLink%3e%0d%0a++++++++++++%3cName%3eReport%3c%2fName%3e%0d%0a++++++++++%3c%2fPageControl%3e%0d%0a++++++++++%3cPageControl%3e%0d%0a++++++++++++%3cEnabled%3efalse%3c%2fEnabled%3e%0d%0a++++++++++++%3cType%3eCustom%3c%2fType%3e%0d%0a++++++++++++%3cOrder%3e7%3c%2fOrder%3e%0d%0a++++++++++++%3cCellLink%3eDEFAULT%3c%2fCellLink%3e%0d%0a++++++++++++%3cName%3eCustom%3c%2fName%3e%0d%0a++++++++++%3c%2fPageControl%3e%0d%0a++++++++%3c%2fControls%3e%0d%0a++++++++%3cCustomButtonActions%3e%0d%0a++++++++++%3cCalculate%3efalse%3c%2fCalculate%3e%0d%0a++++++++++%3cReset%3efalse%3c%2fReset%3e%0d%0a++++++++++%3cSave%3efalse%3c%2fSave%3e%0d%0a++++++++++%3cExport%3efalse%3c%2fExport%3e%0d%0a++++++++++%3cIsPageForwardingChecked%3efalse%3c%2fIsPageForwardingChecked%3e%0d%0a++++++++++%3cIsExternalURLChecked%3efalse%3c%2fIsExternalURLChecked%3e%0d%0a++++++++++%3cIsCustomPageChecked%3efalse%3c%2fIsCustomPageChecked%3e%0d%0a++++++++++%3cIsDisableByCellValueChecked%3efalse%3c%2fIsDisableByCellValueChecked%3e%0d%0a++++++++++%3cIsCustomButtonEnabled%3efalse%3c%2fIsCustomButtonEnabled%3e%0d%0a++++++++++%3cIsSavePopupMessageChecked%3efalse%3c%2fIsSavePopupMessageChecked%3e%0d%0a++++++++++%3cIsAutoResponseMailChecked%3efalse%3c%2fIsAutoResponseMailChecked%3e%0d%0a++++++++++%3cAutoResponseEmailPdfRanges+%2f%3e%0d%0a++++++++++%3cIsAutoResponseMailHTML%3efalse%3c%2fIsAutoResponseMailHTML%3e%0d%0a++++++++++%3cIsNotificationEmailChecked%3efalse%3c%2fIsNotificationEmailChecked%3e%0d%0a++++++++++%3cIsNotificationMailHTML%3efalse%3c%2fIsNotificationMailHTML%3e%0d%0a++++++++++%3cNotificationEmailPdfRanges+%2f%3e%0d%0a++++++++++%3cIsChangeRecordStatusChecked%3efalse%3c%2fIsChangeRecordStatusChecked%3e%0d%0a++++++++++%3cIsTransf</t>
  </si>
  <si>
    <t xml:space="preserve"> Label%3e%0d%0a++++++++%3cValueType%3eText%3c%2fValueType%3e%0d%0a++++++++%3cUnique%3efalse%3c%2fUnique%3e%0d%0a++++++++%3cIsEncrypted%3efalse%3c%2fIsEncrypted%3e%0d%0a++++++++%3cCellCount%3e0%3c%2fCellCount%3e%0d%0a++++++%3c%2fSavingCell%3e%0d%0a++++++%3cSavingCell%3e%0d%0a++++++++%3cAddress%3e%3d'Monthly+Schedule'!%24L%2424%3c%2fAddress%3e%0d%0a++++++++%3cNameIndex%3e70%3c%2fNameIndex%3e%0d%0a++++++++%3cLabel%3eMonthlyScheduleL24%3c%2fLabel%3e%0d%0a++++++++%3cValueType%3eText%3c%2fValueType%3e%0d%0a++++++++%3cUnique%3efalse%3c%2fUnique%3e%0d%0a++++++++%3cIsEncrypted%3efalse%3c%2fIsEncrypted%3e%0d%0a++++++++%3cCellCount%3e0%3c%2fCellCount%3e%0d%0a++++++%3c%2fSavingCell%3e%0d%0a++++++%3cSavingCell%3e%0d%0a++++++++%3cAddress%3e%3d'Monthly+Schedule'!%24P%2418%3c%2fAddress%3e%0d%0a++++++++%3cNameIndex%3e71%3c%2fNameIndex%3e%0d%0a++++++++%3cLabel%3eMonthlyScheduleP18%3c%2fLabel%3e%0d%0a++++++++%3cValueType%3eText%3c%2fValueType%3e%0d%0a++++++++%3cUnique%3efalse%3c%2fUnique%3e%0d%0a++++++++%3cIsEncrypted%3efalse%3c%2fIsEncrypted%3e%0d%0a++++++++%3cCellCount%3e0%3c%2fCellCount%3e%0d%0a++++++%3c%2fSavingCell%3e%0d%0a++++++%3cSavingCell%3e%0d%0a++++++++%3cAddress%3e%3d'Monthly+Schedule'!%24P%2419%3c%2fAddress%3e%0d%0a++++++++%3cNameIndex%3e72%3c%2fNameIndex%3e%0d%0a++++++++%3cLabel%3eMonthlyScheduleP19%3c%2fLabel%3e%0d%0a++++++++%3cValueType%3eText%3c%2fValueType%3e%0d%0a++++++++%3cUnique%3efalse%3c%2fUnique%3e%0d%0a++++++++%3cIsEncrypted%3efalse%3c%2fIsEncrypted%3e%0d%0a++++++++%3cCellCount%3e0%3c%2fCellCount%3e%0d%0a++++++%3c%2fSavingCell%3e%0d%0a++++++%3cSavingCell%3e%0d%0a++++++++%3cAddress%3e%3d'Monthly+Schedule'!%24P%2420%3c%2fAddress%3e%0d%0a++++++++%3cNameIndex%3e73%3c%2fNameIndex%3e%0d%0a++++++++%3cLabel%3eMonthlyScheduleP20%3c%2fLabel%3e%0d%0a++++++++%3cValueType%3eText%3c%2fValueType%3e%0d%0a++++++++%3cUnique%3efalse%3c%2fUnique%3e%0d%0a++++++++%3cIsEncrypted%3efalse%3c%2fIsEncrypted%3e%0d%0a++++++++%3cCellCount%3e0%3c%2fCellCount%3e%0d%0a++++++%3c%2fSavingCell%3e%0d%0a++++++%3cSavingCell%3e%0d%0a++++++++%3cAddress%3e%3d'Monthly+Schedule'!%24P%2421%3c%2fAddress%3e%0d%0a++++++++%3cNameIndex%3e74%3c%2fNameIndex%3e%0d%0a++++++++%3cLabel%3eMonthlyScheduleP21%3c%2fLabel%3e%0d%0a++++++++%3cValueType%3eText%3c%2fValueType%3e%0d%0a++++++++%3cUnique%3efalse%3c%2fUnique%3e%0d%0a++++++++%3cIsEncrypted%3efalse%3c%2fIsEncrypted%3e%0d%0a++++++++%3cCellCount%3e0%3c%2fCellCount%3e%0d%0a++++++%3c%2fSavingCell%3e%0d%0a++++++%3cSavingCell%3e%0d%0a++++++++%3cAddress%3e%3d'Monthly+Schedule'!%24P%2422%3c%2fAddress%3e%0d%0a++++++++%3cNameIndex%3e75%3c%2fNameIndex%3e%0d%0a++++++++%3cLabel%3eMonthlyScheduleP22%3c%2fLabel%3e%0d%0a++++++++%3cValueType%3eText%3c%2fValueType%3e%0d%0a++++++++%3cUnique%3efalse%3c%2fUnique%3e%0d%0a++++++++%3cIsEncrypted%3efalse%3c%2fIsEncrypted%3e%0d%0a++++++++%3cCellCount%3e0%3c%2fCellCount%3e%0d%0a++++++%3c%2fSavingCell%3e%0d%0a++++++%3cSavingCell%3e%0d%0a++++++++%3cAddress%3e%3d'Monthly+Schedule'!%24P%2423%3c%2fAddress%3e%0d%0a++++++++%3cNameIndex%3e76%3c%2fNameIndex%3e%0d%0a++++++++%3cLabel%3eMonthlyScheduleP23%3c%2fLabel%3e%0d%0a++++++++%3cValueType%3eText%3c%2fValueType%3e%0d%0a++++++++%3cUnique%3efalse%3c%2fUnique%3e%0d%0a++++++++%3cIsEncrypted%3efalse%3c%2fIsEncrypted%3e%0d%0a++++++++%3cCellCount%3e0%3c%2fCellCount%3e%0d%0a++++++%3c%2fSavingCell%3e%0d%0a++++++%3cSavingCell%3e%0d%0a++++++++%3cAddress%3e%3d'Monthly+Schedule'!%24P%2424%3c%2fAddress%3e%0d%0a++++++++%3cNameIndex%3e77%3c%2fNameIndex%3e%0d%0a++++++++%3cLabel%3eMonthlyScheduleP24%3c%2fLabel%3e%0d%0a++++++++%3cValueType%3eText%3c%2fValueType%3e%0d%0a++++++++%3cUnique%3efalse%3c%2fUnique%3e%0d%0a++++++++%3cIsEncrypted%3efalse%3c%2fIsEncrypted%3e%0d%0a++++++++%3cCellCount%3e0%3c%2fCellCount%3e%0d%0a++++++%3c%2fSavingCell%3e%0d%0a++++++%3cSavingCell%3e%0d%0a++++++++%3cAddress%3e%3d'Monthly+Schedule'!%24T%2418%3c%2fAddress%3e%0d%0a++++++++%3cNameIndex%3e78%3c%2fNameIndex%3e%0d%0a++++++++%3cLabel%3eMonthlyScheduleT18%3c%2fLabel%3e%0d%0a++++++++%3cValueType%3eText%3c%2fValueType%3e%0d%0a++++++++%3cUnique%3efalse%3c%2fUnique%3e%0d%0a++++++++%3cIsEncrypted%3efalse%3c%2fIsEncrypted%3e%0d%0a++++++++%3cCellCount%3e0%3c%2fCellCount%3e%0d%0a++++++%3c%2fSavingCell%3e%0d%0a++++++%3cSavingCell%3e%0d%0a++++++++%3cAddress%3e%3d'Monthly+Schedule'!%24T%2419%3c%2fAddress%3e%0d%0a++++++++%3cNameIndex%3e79%3c%2fNameIndex%3e%0d%0a++++++++%3cLabel%3eMonthlyScheduleT19%3c%2fLabel%3e%0d%0a++++++++%3cValueType%3eText%3c%2fValueType%3e%0d%0a++++++++%3cUnique%3efalse%3c%2fUnique%3e%0d%0a++++++++%3cIsEncrypted%3efalse%3c%2fIsEncrypted%3e%0d%0a++++++++%3cCellCount%3e0%3c%2fCellCount%3e%0d%0a++++++%3c%2fSavingCell%3e%0d%0a++++++%3cSavingCell%3e%0d%0a++++++++%3cAddress%3e%3d'Monthly+Schedule'!%24T%2420%3c%2fAddress%3e%0d%0a++++++++%3cNameIndex%3e80%3c%2fNameIndex%3e%0d%0a++++++++%3cLabel%3eMonthlyScheduleT20%3c%2fLabel%3e%0d%0a++++++++%3cValueType%3eText%3c%2fValueType%3e%0d%0a++++++++%3cUnique%3efalse%3c%2fUnique%3e%0d%0a++++++++%3cIsEncrypted%3efalse%3c%2fIsEncrypted%3e%0d%0a++++++++%3cCellCount%3e0%3c%2fCellCount%3e%0d%0a++++++%3c%2fSavingCell%3e%0d%0a++++++%3cSavingCell%3e%0d%0a++++++++%3cAddress%3e%3d'Monthly+Schedule'!%24T%2421%3c%2fAddress%3e%0d%0a++++++++%3cNameIndex%3e81%3c%2fNameIndex%3e%0d%0a++++++++%3cLabel%3eMonthlyScheduleT21%3c%2fLabel%3e%0d%0a++++++++%3cValueType%3eText%3c%2fValueType%3e%0d%0a++++++++%3cUnique%3efalse%3c%2fUnique%3e%0d%0a++++++++%3cIsEncrypted%3efalse%3c%2fIsEncrypted%3e%0d%0a++++++++%3cCellCount%3e0%3c%2fCellCount%3e%0d%0a++++++%3c%2fSavingCell%3e%0d%0a++++++%3cSavingCell%3e%0d%0a++++++++%3cAddress%3e%3d'Monthly+Schedule'!%24T%2422%3c%2fAddress%3e%0d%0a++++++++%3cNameIndex%3e82%3c%2fNameIndex%3e%0d%0a++++++++%3cLabel%3eMonthlyScheduleT22%3c%2fLabel%3e%0d%0a++++++++%3cValueType%3eText%3c%2fValueType%3e%0d%0a++++++++%3cUnique%3efalse%3c%2fUnique%3e%0d%0a++++++++%3cIsEncrypted%3efalse%3c%2fIsEncrypted%3e%0d%0a++++++++%3cCellCount%3e0%3c%2fCellCount%3e%0d%0a++++++%3c%2fSavingCell%3e%0d%0a++++++%3cSavingCell%3e%0d%0a++++++++%3cAddress%3e%3d'Monthly+Schedule'!%24T%2423%3c%2fAddress%3e%0d%0a++++++++%3cNameIndex%3e83%3c%2fNameIndex%3e%0d%0a++++++++%3cLabel%3eMonthlyScheduleT23%3c%2fLabel%3e%0d%0a++++++++%3cValueType%3eText%3c%2fValueType%3e%0d%0a++++++++%3cUnique%3efalse%3c%2fUnique%3e%0d%0a++++++++%3cIsEncrypted%3efalse%3c%2fIsEncrypted%3e%0d%0a++++++++%3cCellCount%3e0%3c%2fCellCount%3e%0d%0a++++++%3c%2fSavingCell%3e%0d%0a++++++%3cSavingCell%3e%0d%0a++++++++%3cAddress%3e%3d'Monthly+Schedule'!%24T%2424%3c%2fAddress%3e%0d%0a++++++++%3cNameIndex%3e84%3c%2fNameIndex%3e%0d%0a++++++++%3cLabel%3eMonthlyScheduleT24%3c%2fLabel%3e%0d%0a++++++++%3cValueType%3eText%3c%2fValueType%3e%0d%0a++++++++%3cUnique%3efalse%3c%2fUnique%3e%0d%0a++++++++%3cIsEncrypted%3efalse%3c%2fIsEncrypted%3e%0d%0a++++++++%3cCellCount%3e0%3c%2fCellCount%3e%0d%0a++++++%3c%2fSavingCell%3e%0d%0a++++++%3cSavingCell%3e%0d%0a++++++++%3cAddress%3e%3d'Monthly+Schedule'!%24X%2418%3c%2fAddress%3e%0d%0a++++++++%3cNameIndex%3e85%3c%2fNameIndex%3e%0d%0a++++++++%3cLabel%3eMonthlyScheduleX18%3c%2fLabel%3e%0d%0a++++++++%3cValueType%3eText%3c%2fValueType%3e%0d%0a++++++++%3cUnique%3efalse%3c%2fUnique%3e%0d%0a++++++++%3cIsEncrypted%3efalse%3c%2fIsEncrypted%3e%0d%0a++++++++%3cCellCount%3e0%3c%2fCellCount%3e%0d%0a++++++%3c%2fSavingCell%3e%0d%0a++++++%3cSavingCell%3e%0d%0a++++++++%3cAddress%3e%3d'Monthly+Schedule'!%24X%2419%3c%2fAddress%3e%0d%0a++++++++%3cNameIndex%3e86%3c%2fNameIndex%3e%0d%0a++++++++%3cLabel%3eMonthlyScheduleX19%3c%2fLabel%3e%0d%0a++++++++%3cValueType%3eText%3c%2fValueType%3e%0d%0a++++++++%3cUnique%3efalse%3c%2fUnique%3e%0d%0a++++++++%3cIsEncrypted%3efalse%3c%2fIsEncrypted%3e%0d%0a++++++++%3cCellCount%3e0%3c%2fCellCount%3e%0d%0a++++++%3c%2fSavingCell%3e%0d%0a++++++%3cSavingCell%3e%0d%0a++++++++%3cAddress%3e%3d'Monthly+Schedule'!%24X%2420%3c%2fAddress%3e%0d%0a++++++++%3cNameIndex%3e87%3c%2fNameIndex%3e%0d%0a++++++++%3cLabel%3eMonthlyScheduleX20%3c%2fLabel%3e%0d%0a++++++++%3cValueType%3eText%3c%2fValueType%3e%0d%0a++++++++%3cUnique%3efalse%3c%2fUnique%3e%0d%0a++++++++%3cIsEncrypted%3efalse%3c%2fIsEncrypted%3e%0d%0a++++++++%3cCellCount%3e0%3c%2fCellCount%3e%0d%0a++++++%3c%2fSavingCell%3e%0d%0a++++++%3cSavingCell%3e%0d%0a++++++++%3cAddress%3e%3d'Monthly+Schedule'!%24X%2421%3c%2fAddress%3e%0d%0a++++++++%3cNameIndex%3e88%3c%2fNameIndex%3e%0d%0a++++++++%3cLabel%3eMonthlyScheduleX21%3c%2fLabel%3e%0d%0a++++++++%3cValueType%3eText%3c%2fValueType%3e%0d%0a++++++++%3cUnique%3efalse%3c%2fUnique%3e%0d%0a++++++++%3cIsEncrypted%3efalse%3c%2fIsEncrypted%3e%0d%0a++++++++%3cCellCount%3e0%3c%2fCellCount%3e%0d%0a++++++%3c%2fSavingCell%3e%0d%0a++++++%3cSavingCell%3e%0d%0a++++++++%3cAddress%3e%3d'Monthly+Schedule'!%24X%2422%3c%2fAddress%3e%0d%0a++++++++%3cNameIndex%3e89%3c%2fNameIndex%3e%0d%0a++++++++%3cLabel%3eMonthlyScheduleX22%3c%2fLabel%3e%0d%0a++++++++%3cValueType%3eText%3c%2fValueType%3e%0d%0a++++++++%3cUnique%3efalse%3c%2fUnique%3e%0d%0a++++++++%3cIsEncrypted%3efalse%3c%2fIsEncrypted%3e%0d%0a++++++++%3cCellCount%3e0%3c%2fCellCount%3e%0d%0a++++++%3c%2fSavingCell%3e%0d%0a++++++%3cSavingCell%3e%0d%0a++++++++%3cAddress%3e%3d'Monthly+Schedule'!%24X%2423%3c%2fAddress%3e%0d%0a++++++++%3cNameIndex%3e90%3c%2fNameIndex%3e%0d%0a++++++++%3cLabel%3eMonthlyScheduleX23%3c%2fLabel%3e%0d%0a++++++++%3cValueType%3eText%3c%2fValueType%3e%0d%0a++++++++%3cUnique%3efalse%3c%2fUnique%3e%0d%0a++++++++%3cIsEncrypted%3efalse%3c%2fIsEncrypted%3e%0d%0a++++++++%3cCellCount%3e0%3c%2fCellCount%3e%0d%0a++++++%3c%2fSavingCell%3e%0d%0a++++++%3cSavingCell%3e%0d%0a++++++++%3cAddress%3e%3d'Monthly+Schedule'!%24X%2424%3c%2fAddress%3e%0d%0a++++++++%3cNameIndex%3e91%3c%2fNameIndex%3e%0d%0a++++++++%3cLabel%3eMonthlyScheduleX24%3c%2fLabel%3e%0d%0a++++++++%3cValueType%3eText%3c%2fValueType%3e%0d%0a++++++++%3cUnique%3efalse%3c%2fUnique%3e%0d%0a++++++++%3cIsEncrypted%3efalse%3c%2fIsEncrypted%3e%0d%0a++++++++%3cCellCount%3e0%3c%2fCellCount%3e%0d%0a++++++%3c%2fSavingCell%3e%0d%0a++++++%3cSavingCell%3e%0d%0a++++++++%3cAddress%3e%3d'Monthly+Schedule'!%24AB%2418%3c%2fAddress%3e%0d%0a++++++++%3cNameIndex%3e92%3c%2fNameIndex%3e%0d%0a++++++++%3cLabel%3eMonthlyScheduleAB18%3c%2fLabel%3e%0d%0a++++++++%3cValueType%3eText%3c%2fValueType%3e%0d%0a++++++++%3cUnique%3efalse%3c%2fUnique%3e%0d%0a++++++++%3cIsEncrypted%3efalse%3c%2fIsEncrypted%3e%0d%0a++++++++%3cCellCount%3e0%3c%2fCellCount%3e%0d%0a++++++%3c%2fSavingCell%3e%0d%0a++++++%3cSavingCell%3e%0d%0a++++++++%3cAddress%3e%3d'Monthly+Schedule'!%24AB%2419%3c%2fAddress%3e%0d%0a++++++++%3cNameIndex%3e93%3c%2fNameIndex%3e%0d%0a++++++++%3cLabel%3eMonthlyScheduleAB19%3c%2fLabel%3e%0d%0a++++++++%3cValueType%3eText%3c%2fValueType%3e%0d%0a++++++++%3cUnique%3efalse%3c%2fUnique%3e%0d%0a++++++++%3cIsEncrypted%3efalse%3c%2fIsEncrypted%3e%0d%0a++++++++%3cCellCount%3e0%3c%2fCellCount%3e%0d%0a++++++%3c%2fSavingCell%3e%0d%0a++++++%3cSavingCell%3e%0d%0a++++++++%3cAddress%3e%3d'Monthly+Schedule'!%24AB%2420%3c%2fAddress%3e%0d%0a++++++++%3cNameIndex%3e94%3c%2fNameIndex%3e%0d%0a++++++++%3cLabel%3eMonthlyScheduleAB20%3c%2fLabel%3e%0d%0a++++++++%3cValueType%3eText%3c%2fValueType%3e%0d%0a++++++++%3cUnique%3efalse%3c%2fUnique%3e%0d%0a++++++++%3cIsEncrypted%3efalse%3c%2fIsEncrypted%3e%0d%0a++++++++%3cCellCount%3e0%3c%2fCellCount%3e%0d%0a++++++%3c%2fSavingCell%3e%0d%0a++++++%3cSavingCell%3e%0d%0a++++++++%3cAddress%3e%3d'Monthly+Schedule'!%24AB%2421%3c%2fAddress%3e%0d%0a++++++++%3cNameIndex%3e95%3c%2fNameIndex%3e%0d%0a++++++++%3cLabel%3eMonthlyScheduleAB21%3c%2fLabel%3e%0d%0a++++++++%3cValueType%3eText%3c%2fValueType%3e%0d%0a++++++++%3cUnique%3efalse%3c%2fUnique%3e%0d%0a++++++++%3cIsEncrypted%3efalse%3c%2fIsEncrypted%3e%0d%0a++++++++%3cCellCount%3e0%3c%2fCellCount%3e%0d%0a++++++%3c%2fSavingCell%3e%0d%0a++++++%3cSavingCell%3e%0d%0a++++++++%3cAddress%3e%3d'Monthly+Schedule'!%24AB%2422%3c%2fAddress%3e%0d%0a++++++++%3cNameIndex%3e96%3c%2fNameIndex%3e%0d%0a++++++++%3cLabel%3eMonthlyScheduleAB22%3c%2fLabel%3e%0d%0a++++++++%3cValueType%3eText%3c%2fValueType%3e%0d%0a++++++++%3cUnique%3efalse%3c%2fUnique%3e%0d%0a++++++++%3cIsEncrypted%3efalse%3c%2fIsEncrypted%3e%0d%0a++++++++%3cCellCount%3e0%3c%2fCellCount%3e%0d%0a++++++%3c%2fSavingCell%3e%0d%0a++++++%3cSavingCell%3e%0d%0a++++++++%3cAddress%3e%3d'Monthly+Schedule'!%24AB%2423%3c%2fAddress%3e%0d%0a++++++++%3cNameIndex%3e97%3c%2fNameIndex%3e%0d%0a++++++++%3cLabel%3eMonthlyScheduleAB23%3c%2fLabel%3e%0d%0a++++++++%3cValueType%3eText%3c%2fValueType%3e%0d%0a++++++++%3cUnique%3efalse%3c%2fUnique%3e%0d%0a++++++++%3cIsEncrypted%3efalse%3c%2fIsEncrypted%3e%0d%0a++++++++%3cCellCount%3e0%3c%2fCellCount%3e%0d%0a++++++%3c%2fSavingCell%3e%0d%0a++++++%3cSavingCell%3e%0d%0a++++++++%3cAddress%3e%3d'Monthly+Schedule'!%24AB%2424%3c%2fAddress%3e%0d%0a++++++++%3cNameIndex%3e98%3c%2fNameIndex%3e%0d%0a++++++++%3cLabel%3eMonthlyScheduleAB24%3c%2fLabel%3e%0d%0a++++++++%3cValueType%3eText%3c%2fValueType%3e%0d%0a++++++++%3cUnique%3efalse%3c%2fUnique%3e%0d%0a++++++++%3cIsEncrypted%3efalse%3c%2fIsEncrypted%3e%0d%0a++++++++%3cCellCount%3e0%3c%2fCellCount%3e%0d%0a++++++%3c%2fSavingCell%3e%0d%0a++++++%3cSavingCell%3e%0d%0a++++++++%3cAddress%3e%3d'Monthly+Schedule'!%24D%2429%3c%2fAddress%3e%0d%0a++++++++%3cNameIndex%3e99%3c%2fNameIndex%3e%0d%0a++++++++%3cLabel%3eMonthlyScheduleD29%3c%2fLabel%3e%0d%0a++++++++%3cValueType%3eText%3c%2fValueType%3e%0d%0a++++++++%3cUnique%3efalse%3c%2fUnique%3e%0d%0a++++++++%3cIsEncrypted%3efalse%3c%2fIsEncrypted%3e%0d%0a++++++++%3cCellCount%3e0%3c%2fCellCount%3e%0d%0a++++++%3c%2fSavingCell%3e%0d%0a++++++%3cSavingCell%3e%0d%0a++++++++%3cAddress%3e%3d'Monthly+Schedule'!%24D%2430%3c%2fAddress%3e%0d%0a++++++++%3cNameIndex%3e100%3c%2fNameIndex%3e%0d%0a++++++++%3cLabel%3eMonthlyScheduleD30%3c%2fLabel%3e%0d%0a++++++++%3cValueType%3eText%3c%2fValueType%3e%0d%0a++++++++%3cUnique%3efalse%3c%2fUnique%3e%0d%0a++++++++%3cIsEncrypted%3efalse%3c%2fIsEncrypted%3e%0d%0a++++++++%3cCellCount%3e0%3c%2fCellCount%3e%0d%0a++++++%3c%2fSavingCell%3e%0d%0a++++++%3cSavingCell%3e%0d%0a++++++++%3cAddress%3e%3d'Monthly+Schedule'!%24D%2431%3c%2fAddress%3e%0d%0a++++++++%3cNameIndex%3e101%3c%2fNameIndex%3e%0d%0a++++++++%3cLabel%3eMonthlyScheduleD31%3c%2fLabel%3e%0d%0a++++++++%3cValueType%3eText%3c%2fValueType%3e%0d%0a++++++++%3cUnique%3efalse%3c%2fUnique%3e%0d%0a++++++++%3cIsEncrypted%3efalse%3c%2fIsEncrypted%3e%0d%0a++++++++%3cCellCount%3e0%3c%2fCellCount%3e%0d%0a++++++%3c%2fSavingCell%3e%0d%0a++++++%3cSavingCell%3e%0d%0a++++++++%3cAddress%3e%3d'Monthly+Schedule'!%24D%2432%3c%2fAddress%3e%0d%0a++++++++%3cNameIndex%3e102%3c%2fNameIndex%3e%0d%0a++++++++%3cLabel%3eMonthlyScheduleD32%3c%2fLabel%3e%0d%0a++++++++%3cValueType%3eText%3c%2fValueType%3e%0d%0a++++++++%3cUnique%3efalse%3c%2fUnique%3e%0d%0a++++++++%3cIsEncrypted%3efalse%3c%2fIsEncrypted%3e%0d%0a++++++++%3cCellCount%3e0%3c%2fCellCount%3e%0d%0a++++++%3c%2fSavingCell%3e%0d%0a++++++%3cSavingCell%3e%0d%0a++++++++%3cAddress%3e%3d'Monthly+Schedule'!%24D%2433%3c%2fAddress%3e%0d%0a++++++++%3cNameIndex%3e103%3c%2fNameIndex%3e%0d%0a++++++++%3cLabel%3eMonthlyScheduleD33%3c%2fLabel%3e%0d%0a++++++++%3cValueType%3eText%3c%2fValueType%3e%0d%0a++++++++%3cUnique%3efalse%3c%2fUnique%3e%0d%0a++++++++%3cIsEncrypted%3efalse%3c%2fIsEncrypted%3e%0d%0a++++++++%3cCellCount%3e0%3c%2fCellCount%3e%0d%0a++++++%3c%2fSavingCell%3e%0d%0a++++++%3cSavingCell%3e%0d%0a++++++++%3cAddress%3e%3d'Monthly+Schedule'!%24D%2434%3c%2fAddress%3e%0d%0a++++++++%3cNameIndex%3e104%3c%2fNameIndex%3e%0d%0a++++++++%3cLabel%3eMonthlyScheduleD34%3c%2fLabel%3e%0d%0a++++++++%3cValueType%3eText%3c%2fValueType%3e%0d%0a++++++++%3cUnique%3efalse%3c%2fUnique%3e%0d%0a++++++++%3cIsEncrypted%3efalse%3c%2fIsEncrypted%3e%0d%0a++++++++%3cCellCount%3e0%3c%2fCellCount%3e%0d%0a++++++%3c%2fSavingCell%3e%0d%0a++++++%3cSavingCell%3e%0d%0a++++++++%3cAddress%3e%3d'Monthly+Schedule'!%24D%2435%3c%2fAddress%3e%0d%0a++++++++%3cNameIndex%3e105%3c%2fNameIndex%3e%0d%0a++++++++%3cLabel%3eMonthlyScheduleD35%3c%2fLabel%3e%0d%0a++++++++%3cValueType%3eText%3c%2fValueType%3e%0d%0a++++++++%3cUnique%3efalse%3c%2fUnique%3e%0d%0a++++++++%3cIsEncrypted%3efalse%3c%2fIsEncrypted%3e%0d%0a++++++++%3cCellCount%3e0%3c%2fCellCount%3e%0d%0a++++++%3c%2fSavingCell%3e%0d%0a++++++%3cSavingCell%3e%0d%0a++++++++%3cAddress%3e%3d'Monthly+Schedule'!%24H%2429%3c%2fAddress%3e%0d%0a++++++++%3cNameIndex%3e106%3c%2fNameIndex%3e%0d%0a++++++++%3cLabel%3eMonthlyScheduleH29%3c%2fLabel%3e%0d%0a++++++++%3cValueType%3eText%3c%2fValueType%3e%0d%0a++++++++%3cUnique%3efalse%3c%2fUnique%3e%0d%0a++++++++%3cIsEncrypted%3efalse%3c%2fIsEncrypted%3e%0d%0a++++++++%3cCellCount%3e0%3c%2fCellCount%3e%0d%0a++++++%3c%2fSavingCell%3e%0d%0a++++++%3cSavingCell%3e%0d%0a++++++++%3cAddress%3e%3d'Monthly+Schedule'!%24H%2430%3c%2fAddress%3e%0d%0a++++++++%3cNameIndex%3e107%3c%2fNameIndex%3e%0d%0a++++++++%3cLabel%3eMonthlyScheduleH30%3c%2fLabel%3e%0d%0a++++++++%3cValueType%3eText%3c%2fValueType%3e%0d%0a++++++++%3cUnique%3efalse%3c%2fUnique%3e%0d%0a++++++++%3cIsEncrypted%3efalse%3c%2fIsEncrypted%3e%0d%0a++++++++%3cCellCount%3e0%3c%2fCellCount%3e%0d%0a++++++%3c%2fSavingCell%3e%0d%0a++++++%3cSavingCell%3e%0d%0a++++++++%3cAddress%3e%3d'Monthly+Schedule'!%24H%2431%3c%2fAddress%3e%0d%0a++++++++%3cNameIndex%3e108%3c%2fNameIndex%3e%0d%0a++++++++%3cLabel%3eMonthlyScheduleH31%3c%2fLabel%3e%0d%0a++++++++%3cValueType%3eText%3c%2fValueType%3e%0d%0a++++++++%3cUnique%3efalse%3c%2fUnique%3e%0d%0a++++++++%3cIsEncrypted%3efalse%3c%2fIsEncrypted%3e%0d%0a++++++++%3cCellCount%3e0%3c%2fCellCount%3e%0d%0a++++++%3c%2fSavingCell%3e%0d%0a++++++%3cSavingCell%3e%0d%0a++++++++%3cAddress%3e%3d'Monthly+Schedule'!%24H%2432%3c%2fAddress%3e%0d%0a++++++++%3cNameIndex%3e109%3c%2fNameIndex%3e%0d%0a++++++++%3cLabel%3eMonthlyScheduleH32%3c%2fLabel%3e%0d%0a++++++++%3cValueType%3eText%3c%2fValueType%3e%0d%0a++++++++%3cUnique%3efalse%3c%2fUnique%3e%0d%0a++++++++%3cIsEncrypted%3efalse%3c%2fIsEncrypted%3e%0d%0a++++++++%3cCellCount%3e0%3c%2fCellCount%3e%0d%0a++++++%3c%2fSavingCell%3e%0d%0a++++++%3cSavingCell%3e%0d%0a++++++++%3cAddress%3e%3d'Monthly+Schedule'!%24H%2433%3c%2fAddress%3e%0d%0a++++++++%3cNameIndex%3e110%3c%2fNameIndex%3e%0d%0a++++++++%3cLabel%3eMonthlyScheduleH33%3c%2fLabel%3e%0d%0a++++++++%3cValueType%3eText%3c%2fValueType%3e%0d%0a++++++++%3cUnique%3efalse%3c%2fUnique%3e%0d%0a++++++++%3cIsEncrypted%3efalse%3c%2fIsEncrypted%3e%0d%0a++++++++%3cCellCount%3e0%3c%2fCellCount%3e%0d%0a++++++%3c%2fSavingCell%3e%0d%0a++++++%3cSavingCell%3e%0d%0a++++++++%3cAddress%3e%3d'Monthly+Schedule'!%24H%2434%3c%2fAddress%3e%0d%0a++++++++%3cNameIndex%3e111%3c%2fNameIndex%3e%0d%0a++++++++%3cLabel%3eMonthlyScheduleH34%3c%2fLabel%3e%0d%0a++++++++%3cValueType%3eText%3c%2fValueType%3e%0d%0a++++++++%3cUnique%3efalse%3c%2fUnique%3e%0d%0a++++++++%3cIsEncrypted%3efalse%3c%2fIsEncrypted%3e%0d%0a++++++++%3cCellCount%3e0%3c%2fCellCount%3e%0d%0a++++++%3c%2fSavingCell%3e%0d%0a++++++%3cSavingCell%3e%0d%0a++++++++%3cAddress%3e%3d'Monthly+Schedule'!%24H%2435%3c%2fAddress%3e%0d%0a++++++++%3cNameIndex%3e112%3c%2fNameIndex%3e%0d%0a++++++++%3cLabel%3eMonthlyScheduleH35%3c%2fLabel%3e%0d%0a++++++++%3cValueType%3eText%3c%2fValueType%3e%0d%0a++++++++%3cUnique%3efalse%3c%2fUnique%3e%0d%0a++++++++%3cIsEncrypted%3efalse%3c%2fIsEncrypted%3e%0d%0a++++++++%3cCellCount%3e0%3c%2fCellCount%3e%0d%0a++++++%3c%2fSavingCell%3e%0d%0a++++++%3cSavingCell%3e%0d%0a++++++++%3cAddress%3e%3d'Monthly+Schedule'!%24L%2429%3c%2fAddress%3e%0d%0a++++++++%3cNameIndex%3e113%3c%2fNameIndex%3e%0d%0a++++++++%3cLabel%3eMonthlyScheduleL29%3c%2fLabel%3e%0d%0a++++++++%3cValueType%3eText%3c%2fValueType%3e%0d%0a++++++++%3cUnique%3efalse%3c%2fUnique%3e%0d%0a++++++++%3cIsEncrypted%3efalse%3c%2fIsEncrypted%3e%0d%0a++++++++%3cCellCount%3e0%3c%2fCellCount%3e%0d%0a++++++%3c%2fSavingCell%3e%0d%0a++++++%3cSavingCell%3e%0d%0a++++++++%3cAddress%3e%3d'Monthly+Schedule'!%24L%2430%3c%2fAddress%3e%0d%0a++++++++%3cNameIndex%3e114%3c%2fNameIndex%3e%0d%0a++++++++%3cLabel%3eMonthlyScheduleL30%3c%2fLabel%3e%0d%0a++++++++%3cValueType%3eText%3c%2fValueType%3e%0d%0a++++++++%3cUnique%3efalse%3c%2fUnique%3e%0d%0a++++++++%3cIsEncrypted%3efalse%3c%2fIsEncrypted%3e%0d%0a++++++++%3cCellCount%3e0%3c%2fCellCount%3e%0d%0a++++++%3c%2fSavingCell%3e%0d%0a++++++%3cSavingCell%3e%0d%0a++++++++%3cAddress%3e%3d'Monthly+Schedule'!%24L%2431%3c%2fAddress%3e%0d%0a++++++++%3cNameIndex%3e115%3c%2fNameIndex%3e%0d%0a++++++++%3cLabel%3eMonthlyScheduleL31%3c%2fLabel%3e%0d%0a++++++++%3cValueType%3eText%3c%2fValueType%3e%0d%0a++++++++%3cUnique%3efalse%3c%2fUnique%3e%0d%0a++++++++%3cIsEncrypted%3efalse%3c%2fIsEncrypted%3e%0d%0a++++++++%3cCellCount%3e0%3c%2fCellCount%3e%0d%0a++++++%3c%2fSavingCell%3e%0d%0a++++++%3cSavingCell%3e%0d%0a++++++++%3cAddress%3e%3d'Monthly+Schedule'!%24L%2432%3c%2fAddress%3e%0d%0a++++++++%3cNameIndex%3e116%3c%2fNameIndex%3e%0d%0a++++++++%3cLabel%3eMonthlyScheduleL32%3c%2fLabel%3e%0d%0a++++++++%3cValueType%3eText%3c%2fValueType%3e%0d%0a++++++++%3cUnique%3efalse%3c%2fUnique%3e%0d%0a++++++++%3cIsEncrypted%3efalse%3c%2fIsEncrypted%3e%0d%0a++++++++%3cCellCount%3e0%3c%2fCellCount%3e%0d%0a++++++%3c%2fSavingCell%3e%0d%0a++++++%3cSavingCell%3e%0d%0a++++++++%3cAddress%3e%3d'Monthly+Schedule'!%24L%2433%3c%2fAddress%3e%0d%0a++++++++%3cNameIndex%3e117%3c%2fNameIndex%3e%0d%0a++++++++%3cLabel%3eMonthlyScheduleL33%3c%2fLabel%3e%0d%0a++++++++%3cValueType%3eText%3c%2fValueType%3e%0d%0a++++++++%3cUnique%3efalse%3c%2fUnique%3e%0d%0a++++++++%3cIsEncrypted%3efalse%3c%2fIsEncrypted%3e%0d%0a++++++++%3cCellCount%3e0%3c%2fCellCount%3e%0d%0a++++++%3c%2fSavingCell%3e%0d%0a++++++%3cSavingCell%3e%0d%0a++++++++%3cAddress%3e%3d'Monthly+Schedule'!%24L%2434%3c%2fAddress%3e%0d%0a++++++++%3cNameIndex%3e118%3c%2fNameIndex%3e%0d%0a++++++++%3cLabel%3eMonthlyScheduleL34%3c%2fLabel%3e%0d%0a++++++++%3cValueType%3eText%3c%2fValueType%3e%0d%0a++++++++%3cUnique%3efalse%3c%2fUnique%3e%0d%0a++++++++%3cIsEncrypted%3efalse%3c%2fIsEncrypted%3e%0d%0a++++++++%3cCellCount%3e0%3c%2fCellCount%3e%0d%0a++++++%3c%2fSavingCell%3e%0d%0a++++++%3cSavingCell%3e%0d%0a++++++++%3cAddress%3e%3d'Monthly+Schedule'!%24L%2435%3c%2fAddress%3e%0d%0a++++++++%3cNameIndex%3e119%3c%2fNameIndex%3e%0d%0a++++++++%3cLabel%3eMonthlyScheduleL35%3c%2fLabel%3e%0d%0a++++++++%3cValueType%3eText%3c%2fValueType%3e%0d%0a++++++++%3cUnique%3efalse%3c%2fUnique%3e%0d%0a++++++++%3cIsEncrypted%3efalse%3c%2fIsEncrypted%3e%0d%0a++++++++%3cCellCount%3e0%3c%2fCellCount%3e%0d%0a++++++%3c%2fSavingCell%3e%0d%0a++++++%3cSavingCell%3e%0d%0a++++++++%3cAddress%3e%3d'Monthly+Schedule'!%24P%2429%3c%2fAddress%3e%0d%0a++++++++%3cNameIndex%3e120%3c%2fNameIndex%3e%0d%0a++++++++%3cLabel%3eMonthlyScheduleP29%3c%2fLabel%3e%0d%0a++++++++%3cValueType%3eText%3c%2fValueType%3e%0d%0a++++++++%3cUnique%3efalse%3c%2fUnique%3e%0d%0a++++++++%3cIsEncrypted%3efalse%3c%2fIsEncrypted%3e%0d%0a++++++++%3cCellCount%3e0%3c%2fCellCount%3e%0d%0a++++++%3c%2fSavingCell%3e%0d%0a++++++%3cSavingCell%3e%0d%0a++++++++%3cAddress%3e%3d'Monthly+Schedule'!%24P%2430%3c%2fAddress%3e%0d%0a++++++++%3cNameIndex%3e121%3c%2fNameIndex%3e%0d%0a++++++++%3cLabel%3eMonthlyScheduleP30%3c%2fLabel%3e%0d%0a++++++++%3cValueType%3eText%3c%2fValueType%3e%0d%0a++++++++%3cUnique%3efalse%3c%2fUnique%3e%0d%0a++++++++%3cIsEncrypted%3efalse%3c%2fIsEncrypted%3e%0d%0a++++++++%3cCellCount%3e0%3c%2fCellCount%3e%0d%0a++++++%3c%2fSavingCell%3e%0d%0a++++++%3cSavingCell%3e%0d%0a++++++++%3cAddress%3e%3d'Monthly+Schedule'!%24P%2431%3c%2fAddress%3e%0d%0a++++++++%3cNameIndex%3e122%3c%2fNameIndex%3e%0d%0a++++++++%3cLabel%3eMonthlyScheduleP31%3c%2fLabel%3e%0d%0a++++++++%3cValueType%3eText%3c%2fValueType%3e%0d%0a++++++++%3cUnique%3efalse%3c%2fUnique%3e%0d%0a++++++++%3cIsEncrypted%3efalse%3c%2fIsEncrypted%3e%0d%0a++++++++%3cCellCount%3e0%3c%2fCellCount%3e%0d%0a++++++%3c%2fSavingCell%3e%0d%0a++++++%3cSavingCell%3e%0d%0a++++++++%3cAddress%3e%3d'Monthly+Schedule'!%24P%2432%3c%2fAddress%3e%0d%0a++++++++%3cNameIndex%3e123%3c%2fNameIndex%3e%0d%0a++++++++%3cLabel%3eMonthlyScheduleP32%3c%2fLabel%3e%0d%0a++++++++%3cValueType%3eText%3c%2fValueType%3e%0d%0a++++++++%3cUnique%3efalse%3c%2fUnique%3e%0d%0a++++++++%3cIsEncrypted%3efalse%3c%2fIsEncrypted%3e%0d%0a++++++++%3cCellCount%3e0%3c%2fCellCount%3e%0d%0a++++++%3c%2fSavingCell%3e%0d%0a++++++%3cSavingCell%3e%0d%0a++++++++%3cAddress%3e%3d'Monthly+Schedule'!%24P%2433%3c%2fAddress%3e%0d%0a++++++++%3cNameIndex%3e124%3c%2fNameIndex%3e%0d%0a++++++++%3cLabel%3eMonthlyScheduleP33%3c%2fLabel%3e%0d%0a++++++++%3cValueType%3eText%3c%2fValueType%3e%0d%0a++++++++%3cUnique%3efalse%3c%2fUnique%3e%0d%0a++++++++%3cIsEncrypted%3efalse%3c%2fIsEncrypted%3e%0d%0a++++++++%3cCellCount%3e0%3c%2fCellCount%3e%0d%0a++++++%3c%2fSavingCell%3e%0d%0a++++++%3cSavingCell%3e%0d%0a++++++++%3cAddress%3e%3d'Monthly+Schedule'!%24P%2434%3c%2fAddress%3e%0d%0a++++++++%3cNameIndex%3e125%3c%2fNameIndex%3e%0d%0a++++++++%3cLabel%3eMonthlyScheduleP34%3c%2fLabel%3e%0d%0a++++++++%3cValueType%3eText%3c%2fValueType%3e%0d%0a++++++++%3cUnique%3efalse%3c%2fUnique%3e%0d%0a++++++++%3cIsEncrypted%3efalse%3c%2fIsEncrypted%3e%0d%0a++++++++%3cCellCount%3e0%3c%2fCellCount%3e%0d%0a++++++%3c%2fSavingCell%3e%0d%0a++++++%3cSavingCell%3e%0d%0a++++++++%3cAddress%3e%3d'Monthly+Schedule'!%24P%2435%3c%2fAddress%3e%0d%0a++++++++%3cNameIndex%3e126%3c%2fNameIndex%3e%0d%0a++++++++%3cLabel%3eMonthlyScheduleP35%3c%2fLabel%3e%0d%0a++++++++%3cValueType%3eText%3c%2fValueType%3e%0d%0a++++++++%3cUnique%3efalse%3c%2fUnique%3e%0d%0a++++++++%3cIsEncrypted%3efalse%3c%2fIsEncrypted%3e%0d%0a++++++++%3cCellCount%3e0%3c%2fCellCount%3e%0d%0a++++++%3c%2fSavingCell%3e%0d%0a++++++%3cSavingCell%3e%0d%0a++++++++%3cAddress%3e%3d'Monthly+Schedule'!%24T%2429%3c%2fAddress%3e%0d%0a++++++++%3cNameIndex%3e127%3c%2fNameIndex%3e%0d%0a++++++++%3cLabel%3eMonthlyScheduleT29%3c%2fLabel%3e%0d%0a++++++++%3cValueType%3eText%3c%2fValueType%3e%0d%0a++++++++%3cUnique%3efalse%3c%2fUnique%3e%0d%0a++++++++%3cIsEncrypted%3efalse%3c%2fIsEncrypted%3e%0d%0a++++++++%3cCellCount%3e0%3c%2fCellCount%3e%0d%0a++++++%3c%2fSavingCell%3e%0d%0a++++++%3cSavingCell%3e%0d%0a++++++++%3cAddress%3e%3d'Monthly+Schedule'!%24T%2430%3c%2fAddress%3e%0d%0a++++++++%3cNameIndex%3e128%3c%2fNameIndex%3e%0d%0a++++++++%3cLabel%3eMonthlyScheduleT30%3c%2fLabel%3e%0d%0a++++++++%3cValueType%3eText%3c%2fValueType%3e%0d%0a++++++++%3cUnique%3efalse%3c%2fUnique%3e%0d%0a++++++++%3cIsEncrypted%3efalse%3c%2fIsEncrypted%3e%0d%0a++++++++%3cCellCount%3e0%3c%2fCellCount%3e%0d%0a++++++%3c%2fSavingCell%3e%0d%0a++++++%3cSavingCell%3e%0d%0a++++++++%3cAddress%3e%3d'Monthly+Schedule'!%24T%2431%3c%2fAddress%3e%0d%0a++++++++%3cNameIndex%3e129%3c%2fNameIndex%3e%0d%0a++++++++%3cLabel%3eMonthlyScheduleT31%3c%2fLabel%3e%0d%0a++++++++%3cValueType%3eText%3c%2fValueType%3e%0d%0a++++++++%3cUnique%3efalse%3c%2fUnique%3e%0d%0a++++++++%3cIsEncrypted%3efalse%3c%2fIsEncrypted%3e%0d%0a++++++++%3cCellCount%3e0%3c%2fCellCount%3e%0d%0a++++++%3c%2fSavingCell%3e%0d%0a++++++%3cSavingCell%3e%0d%0a++++++++%3cAddress%3e%3d'Monthly+Schedule'!%24T%2432%3c%2fAddress%3e%0d%0a++++++++%3cNameIndex%3e130%3c%2fNameIndex%3e%0d%0a++++++++%3cLabel%3eMonthlyScheduleT32%3c%2fLabel%3e%0d%0a++++++++%3cValueType%3eText%3c%2fValueType%3e%0d%0a++++++++%3cUnique%3efalse%3c%2fUnique%3e%0d%0a++++++++%3cIsEncrypted%3efalse%3c%2fIsEncrypted%3e%0d%0a++++++++%3cCellCount%3e0%3c%2fCellCount%3e%0d%0a++++++%3c%2fSavingCell%3e%0d%0a++++++%3cSavingCell%3e%0d%0a++++++++%3cAddress%3e%3d'Monthly+Schedule'!%24T%2433%3c%2fAddress%3e%0d%0a++++++++%3cNameIndex%3e131%3c%2fNameIndex%3e%0d%0a++++++++%3cLabel%3eMonthlyScheduleT33%3c%2fLabel%3e%0d%0a++++++++%3cValueType%3eText%3c%2fValueType%3e%0d%0a++++++++%3cUnique%3efalse%3c%2fUnique%3e%0d%0a++++++++%3cIsEncrypted%3efalse%3c%2fIsEncrypted%3e%0d%0a++++++++%3cCellCount%3e0%3c%2fCellCount%3e%0d%0a++++++%3c%2fSavingCell%3e%0d%0a++++++%3cSavingCell%3e%0d%0a++++++++%3cAddress%3e%3d'Monthly+Schedule'!%24T%2434%3c%2fAddress%3e%0d%0a++++++++%3cNameIndex%3e132%3c%2fNameIndex%3e%0d%0a++++++++%3cLabel%3eMonthlyScheduleT34%3c%2fLabel%3e%0d%0a++++++++%3cValueType%3eText%3c%2fValueType%3e%0d%0a++++++++%3cUnique%3efalse%3c%2fUnique%3e%0d%0a++++++++%3cIsEncrypted%3efalse%3c%2fIsEncrypted%3e%0d%0a++++++++%3cCellCount%3e0%3c%2fCellCount%3e%0d%0a++++++%3c%2fSavingCell%3e%0d%0a++++++%3cSavingCell%3e%0d%0a++++++++%3cAddress%3e%3d'Monthly+Schedule'!%24T%2435%3c%2fAddress%3e%0d%0a++++++++%3cNameIndex%3e133%3c%2fNameIndex%3e%0d%0a++++++++%3cLabel%3eMonthlyScheduleT35%3c%2fLabel%3e%0d%0a++++++++%3cValueType%3eText%3c%2fValueType%3e%0d%0a++++++++%3cUnique%3efalse%3c%2fUnique%3e%0d%0a++++++++%3cIsEncrypted%3efalse%3c%2fIsEncrypted%3e%0d%0a++++++++%3cCellCount%3e0%3c%2fCellCount%3e%0d%0a++++++%3c%2fSavingCell%3e%0d%0a++++++%3cSavingCell%3e%0d%0a++++++++%3cAddress%3e%3d'Monthly+Schedule'!%24X%2429%3c%2fAddress%3e%0d%0a++++++++%3cNameIndex%3e134%3c%2fNameIndex%3e%0d%0a++++++++%3cLabel%3eMonthlyScheduleX29%3c%2fLabel%3e%0d%0a++++++++%3cValueType%3eText%3c%2fValueType%3e%0d%0a++++++++%3cUnique%3efalse%3c%2fUnique%3e%0d%0a++++++++%3cIsEncrypted%3efalse%3c%2fIsEncrypted%3e%0d%0a++++++++%3cCellCount%3e0%3c%2fCellCount%3e%0d%0a++++++%3c%2fSavingCell%3e%0d%0a++++++%3cSavingCell%3e%0d%0a++++++++%3cAddress%3e%3d'Monthly+Schedule'!%24X%2430%3c%2fAddress%3e%0d%0a++++++++%3cNameIndex%3e135%3c%2fNameIndex%3e%0d%0a++++++++%3cLabel%3eMonthlyScheduleX30%3c%2fLabel%3e%0d%0a++++++++%3cValueType%3eText%3c%2fValueType%3e%0d%0a++++++++%3cUnique%3efalse%3c%2fUnique%3e%0d%0a++++++++%3cIsEncrypted%3efalse%3c%2fIsEncrypted%3e%0d%0a++++++++%3cCellCount%3e0%3c%2fCellCount%3e%0d%0a++++++%3c%2fSavingCell%3e%0d%0a++++++%3cSavingCell%3e%0d%0a++++++++%3cAddress%3e%3d'Monthly+Schedule'!%24X%2431%3c%2fAddress%3e%0d%0a++++++++%3cNameIndex%3e136%3c%2fNameIndex%3e%0d%0a++++++++%3cLabel%3eMonthlyScheduleX31%3c%2fLabel%3e%0d%0a++++++++%3cValueType%3eText%3c%2fValueType%3e%0d%0a++++++++%3cUnique%3efalse%3c%2fUnique%3e%0d%0a++++++++%3cIsEncrypted%3efalse%3c%2fIsEncrypted%3e%0d%0a++++++++%3cCellCount%3e0%3c%2fCellCount%3e%0d%0a++++++%3c%2fSavingCell%3e%0d%0a++++++%3cSavingCell%3e%0d%0a++++++++%3cAddress%3e%3d'Monthly+Schedule'!%24X%2432%3c%2fAddress%3e%0d%0a++++++++%3cNameIndex%3e137%3c%2fNameIndex%3e%0d%0a++++++++%3cLabel%3eMonthlyScheduleX32%3c%2fLabel%3e%0d%0a++++++++%3cValueType%3eText%3c%2fValueType%3e%0d%0a++++++++%3cUnique%3efalse%3c%2fUnique%3e%0d%0a++++++++%3cIsEncrypted%3efalse%3c%2fIsEncrypted%3e%0d%0a++++++++%3cCellCount%3e0%3c%2fCellCount%3e%0d%0a++++++%3c%2fSavingCell%3e%0d%0a++++++%3cSavingCell%3e%0d%0a++++++++%3cAddress%3e%3d'Monthly+Schedule'!%24X%2433%3c%2fAddress%3e%0d%0a++++++++%3cNameIndex%3e138%3c%2fNameIndex%3e%0d%0a++++++++%3cLabel%3eMonthlyScheduleX33%3c%2fLabel%3e%0d%0a++++++++%3cValueType%3eText%3c%2fValueType%3e%0d%0a++++++++%3cUnique%3efalse%3c%2fUnique%3e%0d%0a++++++++%3cIsEncrypted%3efalse%3c%2fIsEncrypted%3e%0d%0a++++++++%3cCellCount%3e0%3c%2fCellCount%3e%0d%0a++++++%3c%2fSavingCell%3e%0d%0a++++++%3cSavingCell%3e%0d%0a++++++++%3cAddress%3e%3d'Monthly+Schedule'!%24X%2434%3c%2fAddress%3e%0d%0a++++++++%3cNameIndex%3e139%3c%2fNameIndex%3e%0d%0a++++++++%3cLabel%3eMonthlyScheduleX34%3c%2fLabel%3e%0d%0a++++++++%3cValueType%3eText%3c%2fValueType%3e%0d%0a++++++++%3cUnique%3efalse%3c%2fUnique%3e%0d%0a++++++++%3cIsEncrypted%3efalse%3c%2fIsEncrypted%3e%0d%0a++++++++%3cCellCount%3e0%3c%2fCellCount%3e%0d%0a++++++%3c%2fSavingCell%3e%0d%0a++++++%3cSavingCell%3e%0d%0a++++++++%3cAddress%3e%3d'Monthly+Schedule'!%24X%2435%3c%2fAddress%3e%0d%0a++++++++%3cNameIndex%3e140%3c%2fNameIndex%3e%0d%0a++++++++%3cLabel%3eMonthlyScheduleX35%3c%2fLabel%3e%0d%0a++++++++%3cValueType%3eText%3c%2fValueType%3e%0d%0a++++++++%3cUnique%3efalse%3c%2fUnique%3e%0d%0a++++++++%3cIsEncrypted%3efalse%3c%2fIsEncrypted%3e%0d%0a++++++++%3cCellCount%3e0%3c%2fCellCount%3e%0d%0a++++++%3c%2fSavingCell%3e%0d%0a++++++%3cSavingCell%3e%0d%0a++++++++%3cAddress%3e%3d'Monthly+Schedule'!%24AB%2429%3c%2fAddress%3e%0d%0a++++++++%3cNameIndex%3e141%3c%2fNameIndex%3e%0d%0a++++++++%3cLabel%3eMonthlyScheduleAB29%3c%2fLabel%3e%0d%0a++++++++%3cValueType%3eText%3c%2fValueType%3e%0d%0a++++++++%3cUnique%3efalse%3c%2fUnique%3e%0d%0a++++++++%3cIsEncrypted%3efalse%3c%2fIsEncrypted%3e%0d%0a++++++++%3cCellCount%3e0%3c%2fCellCount%3e%0d%0a++++++%3c%2fSavingCell%3e%0d%0a++++++%3cSavingCell%3e%0d%0a++++++++%3cAddress%3e%3d'Monthly+Schedule'!%24AB%2430%3c%2fAddress%3e%0d%0a++++++++%3cNameIndex%3e142%3c%2fNameIndex%3e%0d%0a++++++++%3cLabel%3eMonthlyScheduleAB30%3c%2fLabel%3e%0d%0a++++++++%3cValueType%3eText%3c%2fValueType%3e%0d%0a++++++++%3cUnique%3efalse%3c%2fUnique%3e%0d%0a++++++++%3cIsEncrypted%3efalse%3c%2fIsEncrypted%3e%0d%0a++++++++%3cCellCount%3e0%3c%2fCellCount%3e%0d%0a++++++%3c%2fSavingCell%3e%0d%0a++++++%3cSavingCell%3e%0d%0a++++++++%3cAddress%3e%3d'Monthly+Schedule'!%24AB%2431%3c%2fAddress%3e%0d%0a++++++++%3cNameIndex%3e143%3c%2fNameIndex%3e%0d%0a++++++++%3cLabel%3eMonthlyScheduleAB31%3c%2fLabel%3e%0d%0a++++++++%3cValueType%3eText%3c%2fValueType%3e%0d%0a++++++++%3cUnique%3efalse%3c%2fUnique%3e%0d%0a++++++++%3cIsEncrypted%3e</t>
  </si>
  <si>
    <t xml:space="preserve"> false%3c%2fIsEncrypted%3e%0d%0a++++++++%3cCellCount%3e0%3c%2fCellCount%3e%0d%0a++++++%3c%2fSavingCell%3e%0d%0a++++++%3cSavingCell%3e%0d%0a++++++++%3cAddress%3e%3d'Monthly+Schedule'!%24AB%2432%3c%2fAddress%3e%0d%0a++++++++%3cNameIndex%3e144%3c%2fNameIndex%3e%0d%0a++++++++%3cLabel%3eMonthlyScheduleAB32%3c%2fLabel%3e%0d%0a++++++++%3cValueType%3eText%3c%2fValueType%3e%0d%0a++++++++%3cUnique%3efalse%3c%2fUnique%3e%0d%0a++++++++%3cIsEncrypted%3efalse%3c%2fIsEncrypted%3e%0d%0a++++++++%3cCellCount%3e0%3c%2fCellCount%3e%0d%0a++++++%3c%2fSavingCell%3e%0d%0a++++++%3cSavingCell%3e%0d%0a++++++++%3cAddress%3e%3d'Monthly+Schedule'!%24AB%2433%3c%2fAddress%3e%0d%0a++++++++%3cNameIndex%3e145%3c%2fNameIndex%3e%0d%0a++++++++%3cLabel%3eMonthlyScheduleAB33%3c%2fLabel%3e%0d%0a++++++++%3cValueType%3eText%3c%2fValueType%3e%0d%0a++++++++%3cUnique%3efalse%3c%2fUnique%3e%0d%0a++++++++%3cIsEncrypted%3efalse%3c%2fIsEncrypted%3e%0d%0a++++++++%3cCellCount%3e0%3c%2fCellCount%3e%0d%0a++++++%3c%2fSavingCell%3e%0d%0a++++++%3cSavingCell%3e%0d%0a++++++++%3cAddress%3e%3d'Monthly+Schedule'!%24AB%2434%3c%2fAddress%3e%0d%0a++++++++%3cNameIndex%3e146%3c%2fNameIndex%3e%0d%0a++++++++%3cLabel%3eMonthlyScheduleAB34%3c%2fLabel%3e%0d%0a++++++++%3cValueType%3eText%3c%2fValueType%3e%0d%0a++++++++%3cUnique%3efalse%3c%2fUnique%3e%0d%0a++++++++%3cIsEncrypted%3efalse%3c%2fIsEncrypted%3e%0d%0a++++++++%3cCellCount%3e0%3c%2fCellCount%3e%0d%0a++++++%3c%2fSavingCell%3e%0d%0a++++++%3cSavingCell%3e%0d%0a++++++++%3cAddress%3e%3d'Monthly+Schedule'!%24AB%2435%3c%2fAddress%3e%0d%0a++++++++%3cNameIndex%3e147%3c%2fNameIndex%3e%0d%0a++++++++%3cLabel%3eMonthlyScheduleAB35%3c%2fLabel%3e%0d%0a++++++++%3cValueType%3eText%3c%2fValueType%3e%0d%0a++++++++%3cUnique%3efalse%3c%2fUnique%3e%0d%0a++++++++%3cIsEncrypted%3efalse%3c%2fIsEncrypted%3e%0d%0a++++++++%3cCellCount%3e0%3c%2fCellCount%3e%0d%0a++++++%3c%2fSavingCell%3e%0d%0a++++++%3cSavingCell%3e%0d%0a++++++++%3cAddress%3e%3d'Monthly+Schedule'!%24D%2440%3c%2fAddress%3e%0d%0a++++++++%3cNameIndex%3e148%3c%2fNameIndex%3e%0d%0a++++++++%3cLabel%3eMonthlyScheduleD40%3c%2fLabel%3e%0d%0a++++++++%3cValueType%3eText%3c%2fValueType%3e%0d%0a++++++++%3cUnique%3efalse%3c%2fUnique%3e%0d%0a++++++++%3cIsEncrypted%3efalse%3c%2fIsEncrypted%3e%0d%0a++++++++%3cCellCount%3e0%3c%2fCellCount%3e%0d%0a++++++%3c%2fSavingCell%3e%0d%0a++++++%3cSavingCell%3e%0d%0a++++++++%3cAddress%3e%3d'Monthly+Schedule'!%24D%2441%3c%2fAddress%3e%0d%0a++++++++%3cNameIndex%3e149%3c%2fNameIndex%3e%0d%0a++++++++%3cLabel%3eMonthlyScheduleD41%3c%2fLabel%3e%0d%0a++++++++%3cValueType%3eText%3c%2fValueType%3e%0d%0a++++++++%3cUnique%3efalse%3c%2fUnique%3e%0d%0a++++++++%3cIsEncrypted%3efalse%3c%2fIsEncrypted%3e%0d%0a++++++++%3cCellCount%3e0%3c%2fCellCount%3e%0d%0a++++++%3c%2fSavingCell%3e%0d%0a++++++%3cSavingCell%3e%0d%0a++++++++%3cAddress%3e%3d'Monthly+Schedule'!%24D%2442%3c%2fAddress%3e%0d%0a++++++++%3cNameIndex%3e150%3c%2fNameIndex%3e%0d%0a++++++++%3cLabel%3eMonthlyScheduleD42%3c%2fLabel%3e%0d%0a++++++++%3cValueType%3eText%3c%2fValueType%3e%0d%0a++++++++%3cUnique%3efalse%3c%2fUnique%3e%0d%0a++++++++%3cIsEncrypted%3efalse%3c%2fIsEncrypted%3e%0d%0a++++++++%3cCellCount%3e0%3c%2fCellCount%3e%0d%0a++++++%3c%2fSavingCell%3e%0d%0a++++++%3cSavingCell%3e%0d%0a++++++++%3cAddress%3e%3d'Monthly+Schedule'!%24D%2443%3c%2fAddress%3e%0d%0a++++++++%3cNameIndex%3e151%3c%2fNameIndex%3e%0d%0a++++++++%3cLabel%3eMonthlyScheduleD43%3c%2fLabel%3e%0d%0a++++++++%3cValueType%3eText%3c%2fValueType%3e%0d%0a++++++++%3cUnique%3efalse%3c%2fUnique%3e%0d%0a++++++++%3cIsEncrypted%3efalse%3c%2fIsEncrypted%3e%0d%0a++++++++%3cCellCount%3e0%3c%2fCellCount%3e%0d%0a++++++%3c%2fSavingCell%3e%0d%0a++++++%3cSavingCell%3e%0d%0a++++++++%3cAddress%3e%3d'Monthly+Schedule'!%24D%2444%3c%2fAddress%3e%0d%0a++++++++%3cNameIndex%3e152%3c%2fNameIndex%3e%0d%0a++++++++%3cLabel%3eMonthlyScheduleD44%3c%2fLabel%3e%0d%0a++++++++%3cValueType%3eText%3c%2fValueType%3e%0d%0a++++++++%3cUnique%3efalse%3c%2fUnique%3e%0d%0a++++++++%3cIsEncrypted%3efalse%3c%2fIsEncrypted%3e%0d%0a++++++++%3cCellCount%3e0%3c%2fCellCount%3e%0d%0a++++++%3c%2fSavingCell%3e%0d%0a++++++%3cSavingCell%3e%0d%0a++++++++%3cAddress%3e%3d'Monthly+Schedule'!%24D%2445%3c%2fAddress%3e%0d%0a++++++++%3cNameIndex%3e153%3c%2fNameIndex%3e%0d%0a++++++++%3cLabel%3eMonthlyScheduleD45%3c%2fLabel%3e%0d%0a++++++++%3cValueType%3eText%3c%2fValueType%3e%0d%0a++++++++%3cUnique%3efalse%3c%2fUnique%3e%0d%0a++++++++%3cIsEncrypted%3efalse%3c%2fIsEncrypted%3e%0d%0a++++++++%3cCellCount%3e0%3c%2fCellCount%3e%0d%0a++++++%3c%2fSavingCell%3e%0d%0a++++++%3cSavingCell%3e%0d%0a++++++++%3cAddress%3e%3d'Monthly+Schedule'!%24D%2446%3c%2fAddress%3e%0d%0a++++++++%3cNameIndex%3e154%3c%2fNameIndex%3e%0d%0a++++++++%3cLabel%3eMonthlyScheduleD46%3c%2fLabel%3e%0d%0a++++++++%3cValueType%3eText%3c%2fValueType%3e%0d%0a++++++++%3cUnique%3efalse%3c%2fUnique%3e%0d%0a++++++++%3cIsEncrypted%3efalse%3c%2fIsEncrypted%3e%0d%0a++++++++%3cCellCount%3e0%3c%2fCellCount%3e%0d%0a++++++%3c%2fSavingCell%3e%0d%0a++++++%3cSavingCell%3e%0d%0a++++++++%3cAddress%3e%3d'Monthly+Schedule'!%24H%2440%3c%2fAddress%3e%0d%0a++++++++%3cNameIndex%3e155%3c%2fNameIndex%3e%0d%0a++++++++%3cLabel%3eMonthlyScheduleH40%3c%2fLabel%3e%0d%0a++++++++%3cValueType%3eText%3c%2fValueType%3e%0d%0a++++++++%3cUnique%3efalse%3c%2fUnique%3e%0d%0a++++++++%3cIsEncrypted%3efalse%3c%2fIsEncrypted%3e%0d%0a++++++++%3cCellCount%3e0%3c%2fCellCount%3e%0d%0a++++++%3c%2fSavingCell%3e%0d%0a++++++%3cSavingCell%3e%0d%0a++++++++%3cAddress%3e%3d'Monthly+Schedule'!%24H%2441%3c%2fAddress%3e%0d%0a++++++++%3cNameIndex%3e156%3c%2fNameIndex%3e%0d%0a++++++++%3cLabel%3eMonthlyScheduleH41%3c%2fLabel%3e%0d%0a++++++++%3cValueType%3eText%3c%2fValueType%3e%0d%0a++++++++%3cUnique%3efalse%3c%2fUnique%3e%0d%0a++++++++%3cIsEncrypted%3efalse%3c%2fIsEncrypted%3e%0d%0a++++++++%3cCellCount%3e0%3c%2fCellCount%3e%0d%0a++++++%3c%2fSavingCell%3e%0d%0a++++++%3cSavingCell%3e%0d%0a++++++++%3cAddress%3e%3d'Monthly+Schedule'!%24H%2442%3c%2fAddress%3e%0d%0a++++++++%3cNameIndex%3e157%3c%2fNameIndex%3e%0d%0a++++++++%3cLabel%3eMonthlyScheduleH42%3c%2fLabel%3e%0d%0a++++++++%3cValueType%3eText%3c%2fValueType%3e%0d%0a++++++++%3cUnique%3efalse%3c%2fUnique%3e%0d%0a++++++++%3cIsEncrypted%3efalse%3c%2fIsEncrypted%3e%0d%0a++++++++%3cCellCount%3e0%3c%2fCellCount%3e%0d%0a++++++%3c%2fSavingCell%3e%0d%0a++++++%3cSavingCell%3e%0d%0a++++++++%3cAddress%3e%3d'Monthly+Schedule'!%24H%2443%3c%2fAddress%3e%0d%0a++++++++%3cNameIndex%3e158%3c%2fNameIndex%3e%0d%0a++++++++%3cLabel%3eMonthlyScheduleH43%3c%2fLabel%3e%0d%0a++++++++%3cValueType%3eText%3c%2fValueType%3e%0d%0a++++++++%3cUnique%3efalse%3c%2fUnique%3e%0d%0a++++++++%3cIsEncrypted%3efalse%3c%2fIsEncrypted%3e%0d%0a++++++++%3cCellCount%3e0%3c%2fCellCount%3e%0d%0a++++++%3c%2fSavingCell%3e%0d%0a++++++%3cSavingCell%3e%0d%0a++++++++%3cAddress%3e%3d'Monthly+Schedule'!%24H%2444%3c%2fAddress%3e%0d%0a++++++++%3cNameIndex%3e159%3c%2fNameIndex%3e%0d%0a++++++++%3cLabel%3eMonthlyScheduleH44%3c%2fLabel%3e%0d%0a++++++++%3cValueType%3eText%3c%2fValueType%3e%0d%0a++++++++%3cUnique%3efalse%3c%2fUnique%3e%0d%0a++++++++%3cIsEncrypted%3efalse%3c%2fIsEncrypted%3e%0d%0a++++++++%3cCellCount%3e0%3c%2fCellCount%3e%0d%0a++++++%3c%2fSavingCell%3e%0d%0a++++++%3cSavingCell%3e%0d%0a++++++++%3cAddress%3e%3d'Monthly+Schedule'!%24H%2445%3c%2fAddress%3e%0d%0a++++++++%3cNameIndex%3e160%3c%2fNameIndex%3e%0d%0a++++++++%3cLabel%3eMonthlyScheduleH45%3c%2fLabel%3e%0d%0a++++++++%3cValueType%3eText%3c%2fValueType%3e%0d%0a++++++++%3cUnique%3efalse%3c%2fUnique%3e%0d%0a++++++++%3cIsEncrypted%3efalse%3c%2fIsEncrypted%3e%0d%0a++++++++%3cCellCount%3e0%3c%2fCellCount%3e%0d%0a++++++%3c%2fSavingCell%3e%0d%0a++++++%3cSavingCell%3e%0d%0a++++++++%3cAddress%3e%3d'Monthly+Schedule'!%24H%2446%3c%2fAddress%3e%0d%0a++++++++%3cNameIndex%3e161%3c%2fNameIndex%3e%0d%0a++++++++%3cLabel%3eMonthlyScheduleH46%3c%2fLabel%3e%0d%0a++++++++%3cValueType%3eText%3c%2fValueType%3e%0d%0a++++++++%3cUnique%3efalse%3c%2fUnique%3e%0d%0a++++++++%3cIsEncrypted%3efalse%3c%2fIsEncrypted%3e%0d%0a++++++++%3cCellCount%3e0%3c%2fCellCount%3e%0d%0a++++++%3c%2fSavingCell%3e%0d%0a++++++%3cSavingCell%3e%0d%0a++++++++%3cAddress%3e%3d'Monthly+Schedule'!%24L%2440%3c%2fAddress%3e%0d%0a++++++++%3cNameIndex%3e162%3c%2fNameIndex%3e%0d%0a++++++++%3cLabel%3eMonthlyScheduleL40%3c%2fLabel%3e%0d%0a++++++++%3cValueType%3eText%3c%2fValueType%3e%0d%0a++++++++%3cUnique%3efalse%3c%2fUnique%3e%0d%0a++++++++%3cIsEncrypted%3efalse%3c%2fIsEncrypted%3e%0d%0a++++++++%3cCellCount%3e0%3c%2fCellCount%3e%0d%0a++++++%3c%2fSavingCell%3e%0d%0a++++++%3cSavingCell%3e%0d%0a++++++++%3cAddress%3e%3d'Monthly+Schedule'!%24L%2441%3c%2fAddress%3e%0d%0a++++++++%3cNameIndex%3e163%3c%2fNameIndex%3e%0d%0a++++++++%3cLabel%3eMonthlyScheduleL41%3c%2fLabel%3e%0d%0a++++++++%3cValueType%3eText%3c%2fValueType%3e%0d%0a++++++++%3cUnique%3efalse%3c%2fUnique%3e%0d%0a++++++++%3cIsEncrypted%3efalse%3c%2fIsEncrypted%3e%0d%0a++++++++%3cCellCount%3e0%3c%2fCellCount%3e%0d%0a++++++%3c%2fSavingCell%3e%0d%0a++++++%3cSavingCell%3e%0d%0a++++++++%3cAddress%3e%3d'Monthly+Schedule'!%24L%2442%3c%2fAddress%3e%0d%0a++++++++%3cNameIndex%3e164%3c%2fNameIndex%3e%0d%0a++++++++%3cLabel%3eMonthlyScheduleL42%3c%2fLabel%3e%0d%0a++++++++%3cValueType%3eText%3c%2fValueType%3e%0d%0a++++++++%3cUnique%3efalse%3c%2fUnique%3e%0d%0a++++++++%3cIsEncrypted%3efalse%3c%2fIsEncrypted%3e%0d%0a++++++++%3cCellCount%3e0%3c%2fCellCount%3e%0d%0a++++++%3c%2fSavingCell%3e%0d%0a++++++%3cSavingCell%3e%0d%0a++++++++%3cAddress%3e%3d'Monthly+Schedule'!%24L%2443%3c%2fAddress%3e%0d%0a++++++++%3cNameIndex%3e165%3c%2fNameIndex%3e%0d%0a++++++++%3cLabel%3eMonthlyScheduleL43%3c%2fLabel%3e%0d%0a++++++++%3cValueType%3eText%3c%2fValueType%3e%0d%0a++++++++%3cUnique%3efalse%3c%2fUnique%3e%0d%0a++++++++%3cIsEncrypted%3efalse%3c%2fIsEncrypted%3e%0d%0a++++++++%3cCellCount%3e0%3c%2fCellCount%3e%0d%0a++++++%3c%2fSavingCell%3e%0d%0a++++++%3cSavingCell%3e%0d%0a++++++++%3cAddress%3e%3d'Monthly+Schedule'!%24L%2444%3c%2fAddress%3e%0d%0a++++++++%3cNameIndex%3e166%3c%2fNameIndex%3e%0d%0a++++++++%3cLabel%3eMonthlyScheduleL44%3c%2fLabel%3e%0d%0a++++++++%3cValueType%3eText%3c%2fValueType%3e%0d%0a++++++++%3cUnique%3efalse%3c%2fUnique%3e%0d%0a++++++++%3cIsEncrypted%3efalse%3c%2fIsEncrypted%3e%0d%0a++++++++%3cCellCount%3e0%3c%2fCellCount%3e%0d%0a++++++%3c%2fSavingCell%3e%0d%0a++++++%3cSavingCell%3e%0d%0a++++++++%3cAddress%3e%3d'Monthly+Schedule'!%24L%2445%3c%2fAddress%3e%0d%0a++++++++%3cNameIndex%3e167%3c%2fNameIndex%3e%0d%0a++++++++%3cLabel%3eMonthlyScheduleL45%3c%2fLabel%3e%0d%0a++++++++%3cValueType%3eText%3c%2fValueType%3e%0d%0a++++++++%3cUnique%3efalse%3c%2fUnique%3e%0d%0a++++++++%3cIsEncrypted%3efalse%3c%2fIsEncrypted%3e%0d%0a++++++++%3cCellCount%3e0%3c%2fCellCount%3e%0d%0a++++++%3c%2fSavingCell%3e%0d%0a++++++%3cSavingCell%3e%0d%0a++++++++%3cAddress%3e%3d'Monthly+Schedule'!%24L%2446%3c%2fAddress%3e%0d%0a++++++++%3cNameIndex%3e168%3c%2fNameIndex%3e%0d%0a++++++++%3cLabel%3eMonthlyScheduleL46%3c%2fLabel%3e%0d%0a++++++++%3cValueType%3eText%3c%2fValueType%3e%0d%0a++++++++%3cUnique%3efalse%3c%2fUnique%3e%0d%0a++++++++%3cIsEncrypted%3efalse%3c%2fIsEncrypted%3e%0d%0a++++++++%3cCellCount%3e0%3c%2fCellCount%3e%0d%0a++++++%3c%2fSavingCell%3e%0d%0a++++++%3cSavingCell%3e%0d%0a++++++++%3cAddress%3e%3d'Monthly+Schedule'!%24P%2440%3c%2fAddress%3e%0d%0a++++++++%3cNameIndex%3e169%3c%2fNameIndex%3e%0d%0a++++++++%3cLabel%3eMonthlyScheduleP40%3c%2fLabel%3e%0d%0a++++++++%3cValueType%3eText%3c%2fValueType%3e%0d%0a++++++++%3cUnique%3efalse%3c%2fUnique%3e%0d%0a++++++++%3cIsEncrypted%3efalse%3c%2fIsEncrypted%3e%0d%0a++++++++%3cCellCount%3e0%3c%2fCellCount%3e%0d%0a++++++%3c%2fSavingCell%3e%0d%0a++++++%3cSavingCell%3e%0d%0a++++++++%3cAddress%3e%3d'Monthly+Schedule'!%24P%2441%3c%2fAddress%3e%0d%0a++++++++%3cNameIndex%3e170%3c%2fNameIndex%3e%0d%0a++++++++%3cLabel%3eMonthlyScheduleP41%3c%2fLabel%3e%0d%0a++++++++%3cValueType%3eText%3c%2fValueType%3e%0d%0a++++++++%3cUnique%3efalse%3c%2fUnique%3e%0d%0a++++++++%3cIsEncrypted%3efalse%3c%2fIsEncrypted%3e%0d%0a++++++++%3cCellCount%3e0%3c%2fCellCount%3e%0d%0a++++++%3c%2fSavingCell%3e%0d%0a++++++%3cSavingCell%3e%0d%0a++++++++%3cAddress%3e%3d'Monthly+Schedule'!%24P%2442%3c%2fAddress%3e%0d%0a++++++++%3cNameIndex%3e171%3c%2fNameIndex%3e%0d%0a++++++++%3cLabel%3eMonthlyScheduleP42%3c%2fLabel%3e%0d%0a++++++++%3cValueType%3eText%3c%2fValueType%3e%0d%0a++++++++%3cUnique%3efalse%3c%2fUnique%3e%0d%0a++++++++%3cIsEncrypted%3efalse%3c%2fIsEncrypted%3e%0d%0a++++++++%3cCellCount%3e0%3c%2fCellCount%3e%0d%0a++++++%3c%2fSavingCell%3e%0d%0a++++++%3cSavingCell%3e%0d%0a++++++++%3cAddress%3e%3d'Monthly+Schedule'!%24P%2443%3c%2fAddress%3e%0d%0a++++++++%3cNameIndex%3e172%3c%2fNameIndex%3e%0d%0a++++++++%3cLabel%3eMonthlyScheduleP43%3c%2fLabel%3e%0d%0a++++++++%3cValueType%3eText%3c%2fValueType%3e%0d%0a++++++++%3cUnique%3efalse%3c%2fUnique%3e%0d%0a++++++++%3cIsEncrypted%3efalse%3c%2fIsEncrypted%3e%0d%0a++++++++%3cCellCount%3e0%3c%2fCellCount%3e%0d%0a++++++%3c%2fSavingCell%3e%0d%0a++++++%3cSavingCell%3e%0d%0a++++++++%3cAddress%3e%3d'Monthly+Schedule'!%24P%2444%3c%2fAddress%3e%0d%0a++++++++%3cNameIndex%3e173%3c%2fNameIndex%3e%0d%0a++++++++%3cLabel%3eMonthlyScheduleP44%3c%2fLabel%3e%0d%0a++++++++%3cValueType%3eText%3c%2fValueType%3e%0d%0a++++++++%3cUnique%3efalse%3c%2fUnique%3e%0d%0a++++++++%3cIsEncrypted%3efalse%3c%2fIsEncrypted%3e%0d%0a++++++++%3cCellCount%3e0%3c%2fCellCount%3e%0d%0a++++++%3c%2fSavingCell%3e%0d%0a++++++%3cSavingCell%3e%0d%0a++++++++%3cAddress%3e%3d'Monthly+Schedule'!%24P%2445%3c%2fAddress%3e%0d%0a++++++++%3cNameIndex%3e174%3c%2fNameIndex%3e%0d%0a++++++++%3cLabel%3eMonthlyScheduleP45%3c%2fLabel%3e%0d%0a++++++++%3cValueType%3eText%3c%2fValueType%3e%0d%0a++++++++%3cUnique%3efalse%3c%2fUnique%3e%0d%0a++++++++%3cIsEncrypted%3efalse%3c%2fIsEncrypted%3e%0d%0a++++++++%3cCellCount%3e0%3c%2fCellCount%3e%0d%0a++++++%3c%2fSavingCell%3e%0d%0a++++++%3cSavingCell%3e%0d%0a++++++++%3cAddress%3e%3d'Monthly+Schedule'!%24P%2446%3c%2fAddress%3e%0d%0a++++++++%3cNameIndex%3e175%3c%2fNameIndex%3e%0d%0a++++++++%3cLabel%3eMonthlyScheduleP46%3c%2fLabel%3e%0d%0a++++++++%3cValueType%3eText%3c%2fValueType%3e%0d%0a++++++++%3cUnique%3efalse%3c%2fUnique%3e%0d%0a++++++++%3cIsEncrypted%3efalse%3c%2fIsEncrypted%3e%0d%0a++++++++%3cCellCount%3e0%3c%2fCellCount%3e%0d%0a++++++%3c%2fSavingCell%3e%0d%0a++++++%3cSavingCell%3e%0d%0a++++++++%3cAddress%3e%3d'Monthly+Schedule'!%24T%2440%3c%2fAddress%3e%0d%0a++++++++%3cNameIndex%3e176%3c%2fNameIndex%3e%0d%0a++++++++%3cLabel%3eMonthlyScheduleT40%3c%2fLabel%3e%0d%0a++++++++%3cValueType%3eText%3c%2fValueType%3e%0d%0a++++++++%3cUnique%3efalse%3c%2fUnique%3e%0d%0a++++++++%3cIsEncrypted%3efalse%3c%2fIsEncrypted%3e%0d%0a++++++++%3cCellCount%3e0%3c%2fCellCount%3e%0d%0a++++++%3c%2fSavingCell%3e%0d%0a++++++%3cSavingCell%3e%0d%0a++++++++%3cAddress%3e%3d'Monthly+Schedule'!%24T%2441%3c%2fAddress%3e%0d%0a++++++++%3cNameIndex%3e177%3c%2fNameIndex%3e%0d%0a++++++++%3cLabel%3eMonthlyScheduleT41%3c%2fLabel%3e%0d%0a++++++++%3cValueType%3eText%3c%2fValueType%3e%0d%0a++++++++%3cUnique%3efalse%3c%2fUnique%3e%0d%0a++++++++%3cIsEncrypted%3efalse%3c%2fIsEncrypted%3e%0d%0a++++++++%3cCellCount%3e0%3c%2fCellCount%3e%0d%0a++++++%3c%2fSavingCell%3e%0d%0a++++++%3cSavingCell%3e%0d%0a++++++++%3cAddress%3e%3d'Monthly+Schedule'!%24T%2442%3c%2fAddress%3e%0d%0a++++++++%3cNameIndex%3e178%3c%2fNameIndex%3e%0d%0a++++++++%3cLabel%3eMonthlyScheduleT42%3c%2fLabel%3e%0d%0a++++++++%3cValueType%3eText%3c%2fValueType%3e%0d%0a++++++++%3cUnique%3efalse%3c%2fUnique%3e%0d%0a++++++++%3cIsEncrypted%3efalse%3c%2fIsEncrypted%3e%0d%0a++++++++%3cCellCount%3e0%3c%2fCellCount%3e%0d%0a++++++%3c%2fSavingCell%3e%0d%0a++++++%3cSavingCell%3e%0d%0a++++++++%3cAddress%3e%3d'Monthly+Schedule'!%24T%2443%3c%2fAddress%3e%0d%0a++++++++%3cNameIndex%3e179%3c%2fNameIndex%3e%0d%0a++++++++%3cLabel%3eMonthlyScheduleT43%3c%2fLabel%3e%0d%0a++++++++%3cValueType%3eText%3c%2fValueType%3e%0d%0a++++++++%3cUnique%3efalse%3c%2fUnique%3e%0d%0a++++++++%3cIsEncrypted%3efalse%3c%2fIsEncrypted%3e%0d%0a++++++++%3cCellCount%3e0%3c%2fCellCount%3e%0d%0a++++++%3c%2fSavingCell%3e%0d%0a++++++%3cSavingCell%3e%0d%0a++++++++%3cAddress%3e%3d'Monthly+Schedule'!%24T%2444%3c%2fAddress%3e%0d%0a++++++++%3cNameIndex%3e180%3c%2fNameIndex%3e%0d%0a++++++++%3cLabel%3eMonthlyScheduleT44%3c%2fLabel%3e%0d%0a++++++++%3cValueType%3eText%3c%2fValueType%3e%0d%0a++++++++%3cUnique%3efalse%3c%2fUnique%3e%0d%0a++++++++%3cIsEncrypted%3efalse%3c%2fIsEncrypted%3e%0d%0a++++++++%3cCellCount%3e0%3c%2fCellCount%3e%0d%0a++++++%3c%2fSavingCell%3e%0d%0a++++++%3cSavingCell%3e%0d%0a++++++++%3cAddress%3e%3d'Monthly+Schedule'!%24T%2445%3c%2fAddress%3e%0d%0a++++++++%3cNameIndex%3e181%3c%2fNameIndex%3e%0d%0a++++++++%3cLabel%3eMonthlyScheduleT45%3c%2fLabel%3e%0d%0a++++++++%3cValueType%3eText%3c%2fValueType%3e%0d%0a++++++++%3cUnique%3efalse%3c%2fUnique%3e%0d%0a++++++++%3cIsEncrypted%3efalse%3c%2fIsEncrypted%3e%0d%0a++++++++%3cCellCount%3e0%3c%2fCellCount%3e%0d%0a++++++%3c%2fSavingCell%3e%0d%0a++++++%3cSavingCell%3e%0d%0a++++++++%3cAddress%3e%3d'Monthly+Schedule'!%24T%2446%3c%2fAddress%3e%0d%0a++++++++%3cNameIndex%3e182%3c%2fNameIndex%3e%0d%0a++++++++%3cLabel%3eMonthlyScheduleT46%3c%2fLabel%3e%0d%0a++++++++%3cValueType%3eText%3c%2fValueType%3e%0d%0a++++++++%3cUnique%3efalse%3c%2fUnique%3e%0d%0a++++++++%3cIsEncrypted%3efalse%3c%2fIsEncrypted%3e%0d%0a++++++++%3cCellCount%3e0%3c%2fCellCount%3e%0d%0a++++++%3c%2fSavingCell%3e%0d%0a++++++%3cSavingCell%3e%0d%0a++++++++%3cAddress%3e%3d'Monthly+Schedule'!%24X%2440%3c%2fAddress%3e%0d%0a++++++++%3cNameIndex%3e183%3c%2fNameIndex%3e%0d%0a++++++++%3cLabel%3eMonthlyScheduleX40%3c%2fLabel%3e%0d%0a++++++++%3cValueType%3eText%3c%2fValueType%3e%0d%0a++++++++%3cUnique%3efalse%3c%2fUnique%3e%0d%0a++++++++%3cIsEncrypted%3efalse%3c%2fIsEncrypted%3e%0d%0a++++++++%3cCellCount%3e0%3c%2fCellCount%3e%0d%0a++++++%3c%2fSavingCell%3e%0d%0a++++++%3cSavingCell%3e%0d%0a++++++++%3cAddress%3e%3d'Monthly+Schedule'!%24X%2441%3c%2fAddress%3e%0d%0a++++++++%3cNameIndex%3e184%3c%2fNameIndex%3e%0d%0a++++++++%3cLabel%3eMonthlyScheduleX41%3c%2fLabel%3e%0d%0a++++++++%3cValueType%3eText%3c%2fValueType%3e%0d%0a++++++++%3cUnique%3efalse%3c%2fUnique%3e%0d%0a++++++++%3cIsEncrypted%3efalse%3c%2fIsEncrypted%3e%0d%0a++++++++%3cCellCount%3e0%3c%2fCellCount%3e%0d%0a++++++%3c%2fSavingCell%3e%0d%0a++++++%3cSavingCell%3e%0d%0a++++++++%3cAddress%3e%3d'Monthly+Schedule'!%24X%2442%3c%2fAddress%3e%0d%0a++++++++%3cNameIndex%3e185%3c%2fNameIndex%3e%0d%0a++++++++%3cLabel%3eMonthlyScheduleX42%3c%2fLabel%3e%0d%0a++++++++%3cValueType%3eText%3c%2fValueType%3e%0d%0a++++++++%3cUnique%3efalse%3c%2fUnique%3e%0d%0a++++++++%3cIsEncrypted%3efalse%3c%2fIsEncrypted%3e%0d%0a++++++++%3cCellCount%3e0%3c%2fCellCount%3e%0d%0a++++++%3c%2fSavingCell%3e%0d%0a++++++%3cSavingCell%3e%0d%0a++++++++%3cAddress%3e%3d'Monthly+Schedule'!%24X%2443%3c%2fAddress%3e%0d%0a++++++++%3cNameIndex%3e186%3c%2fNameIndex%3e%0d%0a++++++++%3cLabel%3eMonthlyScheduleX43%3c%2fLabel%3e%0d%0a++++++++%3cValueType%3eText%3c%2fValueType%3e%0d%0a++++++++%3cUnique%3efalse%3c%2fUnique%3e%0d%0a++++++++%3cIsEncrypted%3efalse%3c%2fIsEncrypted%3e%0d%0a++++++++%3cCellCount%3e0%3c%2fCellCount%3e%0d%0a++++++%3c%2fSavingCell%3e%0d%0a++++++%3cSavingCell%3e%0d%0a++++++++%3cAddress%3e%3d'Monthly+Schedule'!%24X%2444%3c%2fAddress%3e%0d%0a++++++++%3cNameIndex%3e187%3c%2fNameIndex%3e%0d%0a++++++++%3cLabel%3eMonthlyScheduleX44%3c%2fLabel%3e%0d%0a++++++++%3cValueType%3eText%3c%2fValueType%3e%0d%0a++++++++%3cUnique%3efalse%3c%2fUnique%3e%0d%0a++++++++%3cIsEncrypted%3efalse%3c%2fIsEncrypted%3e%0d%0a++++++++%3cCellCount%3e0%3c%2fCellCount%3e%0d%0a++++++%3c%2fSavingCell%3e%0d%0a++++++%3cSavingCell%3e%0d%0a++++++++%3cAddress%3e%3d'Monthly+Schedule'!%24X%2445%3c%2fAddress%3e%0d%0a++++++++%3cNameIndex%3e188%3c%2fNameIndex%3e%0d%0a++++++++%3cLabel%3eMonthlyScheduleX45%3c%2fLabel%3e%0d%0a++++++++%3cValueType%3eText%3c%2fValueType%3e%0d%0a++++++++%3cUnique%3efalse%3c%2fUnique%3e%0d%0a++++++++%3cIsEncrypted%3efalse%3c%2fIsEncrypted%3e%0d%0a++++++++%3cCellCount%3e0%3c%2fCellCount%3e%0d%0a++++++%3c%2fSavingCell%3e%0d%0a++++++%3cSavingCell%3e%0d%0a++++++++%3cAddress%3e%3d'Monthly+Schedule'!%24X%2446%3c%2fAddress%3e%0d%0a++++++++%3cNameIndex%3e189%3c%2fNameIndex%3e%0d%0a++++++++%3cLabel%3eMonthlyScheduleX46%3c%2fLabel%3e%0d%0a++++++++%3cValueType%3eText%3c%2fValueType%3e%0d%0a++++++++%3cUnique%3efalse%3c%2fUnique%3e%0d%0a++++++++%3cIsEncrypted%3efalse%3c%2fIsEncrypted%3e%0d%0a++++++++%3cCellCount%3e0%3c%2fCellCount%3e%0d%0a++++++%3c%2fSavingCell%3e%0d%0a++++++%3cSavingCell%3e%0d%0a++++++++%3cAddress%3e%3d'Monthly+Schedule'!%24AB%2440%3c%2fAddress%3e%0d%0a++++++++%3cNameIndex%3e190%3c%2fNameIndex%3e%0d%0a++++++++%3cLabel%3eMonthlyScheduleAB40%3c%2fLabel%3e%0d%0a++++++++%3cValueType%3eText%3c%2fValueType%3e%0d%0a++++++++%3cUnique%3efalse%3c%2fUnique%3e%0d%0a++++++++%3cIsEncrypted%3efalse%3c%2fIsEncrypted%3e%0d%0a++++++++%3cCellCount%3e0%3c%2fCellCount%3e%0d%0a++++++%3c%2fSavingCell%3e%0d%0a++++++%3cSavingCell%3e%0d%0a++++++++%3cAddress%3e%3d'Monthly+Schedule'!%24AB%2441%3c%2fAddress%3e%0d%0a++++++++%3cNameIndex%3e191%3c%2fNameIndex%3e%0d%0a++++++++%3cLabel%3eMonthlyScheduleAB41%3c%2fLabel%3e%0d%0a++++++++%3cValueType%3eText%3c%2fValueType%3e%0d%0a++++++++%3cUnique%3efalse%3c%2fUnique%3e%0d%0a++++++++%3cIsEncrypted%3efalse%3c%2fIsEncrypted%3e%0d%0a++++++++%3cCellCount%3e0%3c%2fCellCount%3e%0d%0a++++++%3c%2fSavingCell%3e%0d%0a++++++%3cSavingCell%3e%0d%0a++++++++%3cAddress%3e%3d'Monthly+Schedule'!%24AB%2442%3c%2fAddress%3e%0d%0a++++++++%3cNameIndex%3e192%3c%2fNameIndex%3e%0d%0a++++++++%3cLabel%3eMonthlyScheduleAB42%3c%2fLabel%3e%0d%0a++++++++%3cValueType%3eText%3c%2fValueType%3e%0d%0a++++++++%3cUnique%3efalse%3c%2fUnique%3e%0d%0a++++++++%3cIsEncrypted%3efalse%3c%2fIsEncrypted%3e%0d%0a++++++++%3cCellCount%3e0%3c%2fCellCount%3e%0d%0a++++++%3c%2fSavingCell%3e%0d%0a++++++%3cSavingCell%3e%0d%0a++++++++%3cAddress%3e%3d'Monthly+Schedule'!%24AB%2443%3c%2fAddress%3e%0d%0a++++++++%3cNameIndex%3e193%3c%2fNameIndex%3e%0d%0a++++++++%3cLabel%3eMonthlyScheduleAB43%3c%2fLabel%3e%0d%0a++++++++%3cValueType%3eText%3c%2fValueType%3e%0d%0a++++++++%3cUnique%3efalse%3c%2fUnique%3e%0d%0a++++++++%3cIsEncrypted%3efalse%3c%2fIsEncrypted%3e%0d%0a++++++++%3cCellCount%3e0%3c%2fCellCount%3e%0d%0a++++++%3c%2fSavingCell%3e%0d%0a++++++%3cSavingCell%3e%0d%0a++++++++%3cAddress%3e%3d'Monthly+Schedule'!%24AB%2444%3c%2fAddress%3e%0d%0a++++++++%3cNameIndex%3e194%3c%2fNameIndex%3e%0d%0a++++++++%3cLabel%3eMonthlyScheduleAB44%3c%2fLabel%3e%0d%0a++++++++%3cValueType%3eText%3c%2fValueType%3e%0d%0a++++++++%3cUnique%3efalse%3c%2fUnique%3e%0d%0a++++++++%3cIsEncrypted%3efalse%3c%2fIsEncrypted%3e%0d%0a++++++++%3cCellCount%3e0%3c%2fCellCount%3e%0d%0a++++++%3c%2fSavingCell%3e%0d%0a++++++%3cSavingCell%3e%0d%0a++++++++%3cAddress%3e%3d'Monthly+Schedule'!%24AB%2445%3c%2fAddress%3e%0d%0a++++++++%3cNameIndex%3e195%3c%2fNameIndex%3e%0d%0a++++++++%3cLabel%3eMonthlyScheduleAB45%3c%2fLabel%3e%0d%0a++++++++%3cValueType%3eText%3c%2fValueType%3e%0d%0a++++++++%3cUnique%3efalse%3c%2fUnique%3e%0d%0a++++++++%3cIsEncrypted%3efalse%3c%2fIsEncrypted%3e%0d%0a++++++++%3cCellCount%3e0%3c%2fCellCount%3e%0d%0a++++++%3c%2fSavingCell%3e%0d%0a++++++%3cSavingCell%3e%0d%0a++++++++%3cAddress%3e%3d'Monthly+Schedule'!%24AB%2446%3c%2fAddress%3e%0d%0a++++++++%3cNameIndex%3e196%3c%2fNameIndex%3e%0d%0a++++++++%3cLabel%3eMonthlyScheduleAB46%3c%2fLabel%3e%0d%0a++++++++%3cValueType%3eText%3c%2fValueType%3e%0d%0a++++++++%3cUnique%3efalse%3c%2fUnique%3e%0d%0a++++++++%3cIsEncrypted%3efalse%3c%2fIsEncrypted%3e%0d%0a++++++++%3cCellCount%3e0%3c%2fCellCount%3e%0d%0a++++++%3c%2fSavingCell%3e%0d%0a++++%3c%2fCells%3e%0d%0a++%3c%2fSavingCells%3e%0d%0a++%3cTables%3e%0d%0a++++%3cTableCollection%3e%0d%0a++++++%3cTable%3e%0d%0a++++++++%3cAddress%3e%3d'Monthly+Schedule'!%24A%241%3a%24AD%2447%3c%2fAddress%3e%0d%0a++++++++%3cName%3ePSWOutput_0%3c%2fName%3e%0d%0a++++++++%3cColumnWidths%3e24.75-24.75-24.75-24.75-45.75-24.75-24.75-24.75-45.75-24.75-24.75-24.75-45.75-24.75-24.75-24.75-45.75-24.75-24.75-24.75-45.75-24.75-24.75-24.75-45.75-24.75-24.75-24.75-45.75-24.75%3c%2fColumnWidths%3e%0d%0a++++++++%3cWidth%3e889.5%3c%2fWidth%3e%0d%0a++++++++%3cTRs%3e%0d%0a++++++++++%3cTR%3e%0d%0a++++++++++++%3cTDs%3e%0d%0a++++++++++++++%3cTD%3e%0d%0a++++++++++++++++%3cStyle%3eClass1%3c%2fStyle%3e%0d%0a++++++++++++++++%3cMerge%3eFalse%3c%2fMerge%3e%0d%0a++++++++++++++++%3cWidth%3e24.75%3c%2fWidth%3e%0d%0a++++++++++++++++%3cHeight%3e15%3c%2fHeight%3e%0d%0a++++++++++++++++%3cAlign%3eLeft%3c%2fAlign%3e%0d%0a++++++++++++++++%3cFontName%3eCalibri%3c%2fFontName%3e%0d%0a++++++++++++++++%3cWrapText%3eFalse%3c%2fWrapText%3e%0d%0a++++++++++++++++%3cFontSize%3e11%3c%2fFontSize%3e%0d%0a++++++++++++++++%3cX%3e1%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3%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4%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5%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6%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7%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8%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9%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10%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11%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12%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13%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14%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15%3c%2fX%3e%0d%0a++++++++++++++++%3cY%3e1%3c%2fY%3e%0d%0a++++++++++++++%3c%2fTD%3e%0d%0a++++++++++++++%3cTD%3e%0d%0a++++++++++++++++%3cStyle%3eClass1%3c%2fStyle%3</t>
  </si>
  <si>
    <t xml:space="preserve"> e%0d%0a++++++++++++++++%3cMerge%3eFalse%3c%2fMerge%3e%0d%0a++++++++++++++++%3cWidth%3e24.75%3c%2fWidth%3e%0d%0a++++++++++++++++%3cHeight%3e15%3c%2fHeight%3e%0d%0a++++++++++++++++%3cAlign%3eLeft%3c%2fAlign%3e%0d%0a++++++++++++++++%3cFontName%3eCalibri%3c%2fFontName%3e%0d%0a++++++++++++++++%3cWrapText%3eFalse%3c%2fWrapText%3e%0d%0a++++++++++++++++%3cFontSize%3e11%3c%2fFontSize%3e%0d%0a++++++++++++++++%3cX%3e16%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17%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18%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19%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20%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21%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22%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23%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24%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25%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26%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27%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28%3c%2fX%3e%0d%0a++++++++++++++++%3cY%3e1%3c%2fY%3e%0d%0a++++++++++++++%3c%2fTD%3e%0d%0a++++++++++++++%3cTD%3e%0d%0a++++++++++++++++%3cStyle%3eClass1%3c%2fStyle%3e%0d%0a++++++++++++++++%3cMerge%3eFalse%3c%2fMerge%3e%0d%0a++++++++++++++++%3cWidth%3e45.75%3c%2fWidth%3e%0d%0a++++++++++++++++%3cHeight%3e15%3c%2fHeight%3e%0d%0a++++++++++++++++%3cAlign%3eLeft%3c%2fAlign%3e%0d%0a++++++++++++++++%3cFontName%3eCalibri%3c%2fFontName%3e%0d%0a++++++++++++++++%3cWrapText%3eFalse%3c%2fWrapText%3e%0d%0a++++++++++++++++%3cFontSize%3e11%3c%2fFontSize%3e%0d%0a++++++++++++++++%3cX%3e29%3c%2fX%3e%0d%0a++++++++++++++++%3cY%3e1%3c%2fY%3e%0d%0a++++++++++++++%3c%2fTD%3e%0d%0a++++++++++++++%3cTD%3e%0d%0a++++++++++++++++%3cStyle%3eClass1%3c%2fStyle%3e%0d%0a++++++++++++++++%3cMerge%3eFalse%3c%2fMerge%3e%0d%0a++++++++++++++++%3cWidth%3e24.75%3c%2fWidth%3e%0d%0a++++++++++++++++%3cHeight%3e15%3c%2fHeight%3e%0d%0a++++++++++++++++%3cAlign%3eLeft%3c%2fAlign%3e%0d%0a++++++++++++++++%3cFontName%3eCalibri%3c%2fFontName%3e%0d%0a++++++++++++++++%3cWrapText%3eFalse%3c%2fWrapText%3e%0d%0a++++++++++++++++%3cFontSize%3e11%3c%2fFontSize%3e%0d%0a++++++++++++++++%3cX%3e30%3c%2fX%3e%0d%0a++++++++++++++++%3cY%3e1%3c%2fY%3e%0d%0a++++++++++++++%3c%2fTD%3e%0d%0a++++++++++++%3c%2fTDs%3e%0d%0a++++++++++++%3cIsRowVisible%3etrue%3c%2fIsRowVisible%3e%0d%0a++++++++++%3c%2fTR%3e%0d%0a++++++++++%3cTR%3e%0d%0a++++++++++++%3cTDs%3e%0d%0a++++++++++++++%3cTD%3e%0d%0a++++++++++++++++%3cStyle%3eClass1%3c%2fStyle%3e%0d%0a++++++++++++++++%3cMerge%3eFalse%3c%2fMerge%3e%0d%0a++++++++++++++++%3cWidth%3e24.75%3c%2fWidth%3e%0d%0a++++++++++++++++%3cHeight%3e18.75%3c%2fHeight%3e%0d%0a++++++++++++++++%3cAlign%3eLeft%3c%2fAlign%3e%0d%0a++++++++++++++++%3cFontName%3eCalibri%3c%2fFontName%3e%0d%0a++++++++++++++++%3cWrapText%3eFalse%3c%2fWrapText%3e%0d%0a++++++++++++++++%3cFontSize%3e11%3c%2fFontSize%3e%0d%0a++++++++++++++++%3cX%3e1%3c%2fX%3e%0d%0a++++++++++++++++%3cY%3e2%3c%2fY%3e%0d%0a++++++++++++++%3c%2fTD%3e%0d%0a++++++++++++++%3cTD%3e%0d%0a++++++++++++++++%3cStyle%3eClass1%3c%2fStyle%3e%0d%0a++++++++++++++++%3cMerge%3eFalse%3c%2fMerge%3e%0d%0a++++++++++++++++%3cWidth%3e24.75%3c%2fWidth%3e%0d%0a++++++++++++++++%3cHeight%3e18.75%3c%2fHeight%3e%0d%0a++++++++++++++++%3cAlign%3eLeft%3c%2fAlign%3e%0d%0a++++++++++++++++%3cFontName%3eCalibri%3c%2fFontName%3e%0d%0a++++++++++++++++%3cWrapText%3eFalse%3c%2fWrapText%3e%0d%0a++++++++++++++++%3cFontSize%3e11%3c%2fFontSize%3e%0d%0a++++++++++++++++%3cX%3e2%3c%2fX%3e%0d%0a++++++++++++++++%3cY%3e2%3c%2fY%3e%0d%0a++++++++++++++%3c%2fTD%3e%0d%0a++++++++++++++%3cTD%3e%0d%0a++++++++++++++++%3cStyle%3eClass2%3c%2fStyle%3e%0d%0a++++++++++++++++%3cMerge%3eFalse%3c%2fMerge%3e%0d%0a++++++++++++++++%3cWidth%3e24.75%3c%2fWidth%3e%0d%0a++++++++++++++++%3cHeight%3e18.75%3c%2fHeight%3e%0d%0a++++++++++++++++%3cAlign%3eLeft%3c%2fAlign%3e%0d%0a++++++++++++++++%3cFontName%3eBaskerville+Old+Face%3c%2fFontName%3e%0d%0a++++++++++++++++%3cWrapText%3eFalse%3c%2fWrapText%3e%0d%0a++++++++++++++++%3cFontSize%3e14%3c%2fFontSize%3e%0d%0a++++++++++++++++%3cX%3e3%3c%2fX%3e%0d%0a++++++++++++++++%3cY%3e2%3c%2fY%3e%0d%0a++++++++++++++%3c%2fTD%3e%0d%0a++++++++++++++%3cTD%3e%0d%0a++++++++++++++++%3cStyle%3eClass2%3c%2fStyle%3e%0d%0a++++++++++++++++%3cMerge%3eFalse%3c%2fMerge%3e%0d%0a++++++++++++++++%3cWidth%3e24.75%3c%2fWidth%3e%0d%0a++++++++++++++++%3cHeight%3e18.75%3c%2fHeight%3e%0d%0a++++++++++++++++%3cAlign%3eLeft%3c%2fAlign%3e%0d%0a++++++++++++++++%3cFontName%3eBaskerville+Old+Face%3c%2fFontName%3e%0d%0a++++++++++++++++%3cWrapText%3eFalse%3c%2fWrapText%3e%0d%0a++++++++++++++++%3cFontSize%3e14%3c%2fFontSize%3e%0d%0a++++++++++++++++%3cX%3e4%3c%2fX%3e%0d%0a++++++++++++++++%3cY%3e2%3c%2fY%3e%0d%0a++++++++++++++%3c%2fTD%3e%0d%0a++++++++++++++%3cTD%3e%0d%0a++++++++++++++++%3cStyle%3eClass2%3c%2fStyle%3e%0d%0a++++++++++++++++%3cMerge%3eFalse%3c%2fMerge%3e%0d%0a++++++++++++++++%3cWidth%3e45.75%3c%2fWidth%3e%0d%0a++++++++++++++++%3cHeight%3e18.75%3c%2fHeight%3e%0d%0a++++++++++++++++%3cAlign%3eLeft%3c%2fAlign%3e%0d%0a++++++++++++++++%3cFontName%3eBaskerville+Old+Face%3c%2fFontName%3e%0d%0a++++++++++++++++%3cWrapText%3eFalse%3c%2fWrapText%3e%0d%0a++++++++++++++++%3cFontSize%3e14%3c%2fFontSize%3e%0d%0a++++++++++++++++%3cX%3e5%3c%2fX%3e%0d%0a++++++++++++++++%3cY%3e2%3c%2fY%3e%0d%0a++++++++++++++%3c%2fTD%3e%0d%0a++++++++++++++%3cTD%3e%0d%0a++++++++++++++++%3cStyle%3eClass3%3c%2fStyle%3e%0d%0a++++++++++++++++%3cMerge%3eTrue%3c%2fMerge%3e%0d%0a++++++++++++++++%3cRowSpan+%2f%3e%0d%0a++++++++++++++++%3cColSpan%3e20%3c%2fColSpan%3e%0d%0a++++++++++++++++%3cFormat%3eGeneral%3c%2fFormat%3e%0d%0a++++++++++++++++%3cWidth%3e600%3c%2fWidth%3e%0d%0a++++++++++++++++%3cHeight%3e18.75%3c%2fHeight%3e%0d%0a++++++++++++++++%3cAlign%3eCenter%3c%2fAlign%3e%0d%0a++++++++++++++++%3cFontName%3eBerlin+Sans+FB+Demi%3c%2fFontName%3e%0d%0a++++++++++++++++%3cWrapText%3eFalse%3c%2fWrapText%3e%0d%0a++++++++++++++++%3cFontSize%3e14%3c%2fFontSize%3e%0d%0a++++++++++++++++%3cX%3e6%3c%2fX%3e%0d%0a++++++++++++++++%3cY%3e2%3c%2fY%3e%0d%0a++++++++++++++%3c%2fTD%3e%0d%0a++++++++++++++%3cTD%3e%0d%0a++++++++++++++++%3cStyle%3eClass4%3c%2fStyle%3e%0d%0a++++++++++++++++%3cMerge%3eTrue%3c%2fMerge%3e%0d%0a++++++++++++++++%3cRowSpan+%2f%3e%0d%0a++++++++++++++++%3cColSpan%3e3%3c%2fColSpan%3e%0d%0a++++++++++++++++%3cFormat%3eGeneral%3c%2fFormat%3e%0d%0a++++++++++++++++%3cWidth%3e74.25%3c%2fWidth%3e%0d%0a++++++++++++++++%3cText%3ePagos.SpreadsheetWEB.Button.SAVE_Save%3c%2fText%3e%0d%0a++++++++++++++++%3cHeight%3e18.75%3c%2fHeight%3e%0d%0a++++++++++++++++%3cAlign%3eCenter%3c%2fAlign%3e%0d%0a++++++++++++++++%3cFontName%3eBaskerville+Old+Face%3c%2fFontName%3e%0d%0a++++++++++++++++%3cWrapText%3eFalse%3c%2fWrapText%3e%0d%0a++++++++++++++++%3cFontSize%3e14%3c%2fFontSize%3e%0d%0a++++++++++++++++%3cX%3e26%3c%2fX%3e%0d%0a++++++++++++++++%3cY%3e2%3c%2fY%3e%0d%0a++++++++++++++%3c%2fTD%3e%0d%0a++++++++++++++%3cTD%3e%0d%0a++++++++++++++++%3cStyle%3eClass4%3c%2fStyle%3e%0d%0a++++++++++++++++%3cMerge%3eFalse%3c%2fMerge%3e%0d%0a++++++++++++++++%3cWidth%3e45.75%3c%2fWidth%3e%0d%0a++++++++++++++++%3cHeight%3e18.75%3c%2fHeight%3e%0d%0a++++++++++++++++%3cAlign%3eCenter%3c%2fAlign%3e%0d%0a++++++++++++++++%3cFontName%3eBaskerville+Old+Face%3c%2fFontName%3e%0d%0a++++++++++++++++%3cWrapText%3eFalse%3c%2fWrapText%3e%0d%0a++++++++++++++++%3cFontSize%3e14%3c%2fFontSize%3e%0d%0a++++++++++++++++%3cX%3e29%3c%2fX%3e%0d%0a++++++++++++++++%3cY%3e2%3c%2fY%3e%0d%0a++++++++++++++%3c%2fTD%3e%0d%0a++++++++++++++%3cTD%3e%0d%0a++++++++++++++++%3cStyle%3eClass1%3c%2fStyle%3e%0d%0a++++++++++++++++%3cMerge%3eFalse%3c%2fMerge%3e%0d%0a++++++++++++++++%3cWidth%3e24.75%3c%2fWidth%3e%0d%0a++++++++++++++++%3cHeight%3e18.75%3c%2fHeight%3e%0d%0a++++++++++++++++%3cAlign%3eLeft%3c%2fAlign%3e%0d%0a++++++++++++++++%3cFontName%3eCalibri%3c%2fFontName%3e%0d%0a++++++++++++++++%3cWrapText%3eFalse%3c%2fWrapText%3e%0d%0a++++++++++++++++%3cFontSize%3e11%3c%2fFontSize%3e%0d%0a++++++++++++++++%3cX%3e30%3c%2fX%3e%0d%0a++++++++++++++++%3cY%3e2%3c%2fY%3e%0d%0a++++++++++++++%3c%2fTD%3e%0d%0a++++++++++++%3c%2fTDs%3e%0d%0a++++++++++++%3cIsRowVisible%3etrue%3c%2fIsRowVisible%3e%0d%0a++++++++++%3c%2fTR%3e%0d%0a++++++++++%3cTR%3e%0d%0a++++++++++++%3cTDs%3e%0d%0a++++++++++++++%3cTD%3e%0d%0a++++++++++++++++%3cStyle%3eClass5%3c%2fStyle%3e%0d%0a++++++++++++++++%3cMerge%3eFalse%3c%2fMerge%3e%0d%0a++++++++++++++++%3cWidth%3e24.75%3c%2fWidth%3e%0d%0a++++++++++++++++%3cHeight%3e12.75%3c%2fHeight%3e%0d%0a++++++++++++++++%3cAlign%3eLeft%3c%2fAlign%3e%0d%0a++++++++++++++++%3cFontName%3eArial%3c%2fFontName%3e%0d%0a++++++++++++++++%3cWrapText%3eFalse%3c%2fWrapText%3e%0d%0a++++++++++++++++%3cFontSize%3e9%3c%2fFontSize%3e%0d%0a++++++++++++++++%3cX%3e1%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2%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3%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4%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5%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6%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7%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8%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9%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10%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11%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12%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13%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14%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15%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16%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17%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18%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19%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20%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21%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22%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23%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24%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25%3c%2fX%3e%0d%0a++++++++++++++++%3cY%3e3%3c%2fY%3e%0d%0a++++++++++++++%3c%2fTD%3e%0d%0a++++++++++++++%3cTD%3e%0d%0a++++++++++++++++%3cStyle%3eClass6%3c%2fStyle%3e%0d%0a++++++++++++++++%3cMerge%3eFalse%3c%2fMerge%3e%0d%0a++++++++++++++++%3cWidth%3e24.75%3c%2fWidth%3e%0d%0a++++++++++++++++%3cHeight%3e12.75%3c%2fHeight%3e%0d%0a++++++++++++++++%3cAlign%3eLeft%3c%2fAlign%3e%0d%0a++++++++++++++++%3cFontName%3eArial%3c%2fFontName%3e%0d%0a++++++++++++++++%3cWrapText%3eFalse%3c%2fWrapText%3e%0d%0a++++++++++++++++%3cFontSize%3e9%3c%2fFontSize%3e%0d%0a++++++++++++++++%3cX%3e26%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27%3c%2fX%3e%0d%0a++++++++++++++++%3cY%3e3%3c%2fY%3e%0d%0a++++++++++++++%3c%2fTD%3e%0d%0a++++++++++++++%3cTD%3e%0d%0a++++++++++++++++%3cStyle%3eClass7%3c%2fStyle%3e%0d%0a++++++++++++++++%3cMerge%3eFalse%3c%2fMerge%3e%0d%0a++++++++++++++++%3cWidth%3e24.75%3c%2fWidth%3e%0d%0a++++++++++++++++%3cHeight%3e12.75%3c%2fHeight%3e%0d%0a++++++++++++++++%3cAlign%3eLeft%3c%2fAlign%3e%0d%0a++++++++++++++++%3cFontName%3eArial%3c%2fFontName%3e%0d%0a++++++++++++++++%3cWrapText%3eFalse%3c%2fWrapText%3e%0d%0a++++++++++++++++%3cFontSize%3e9%3c%2fFontSize%3e%0d%0a++++++++++++++++%3cX%3e28%3c%2fX%3e%0d%0a++++++++++++++++%3cY%3e3%3c%2fY%3e%0d%0a++++++++++++++%3c%2fTD%3e%0d%0a++++++++++++++%3cTD%3e%0d%0a++++++++++++++++%3cStyle%3eClass7%3c%2fStyle%3e%0d%0a++++++++++++++++%3cMerge%3eFalse%3c%2fMerge%3e%0d%0a++++++++++++++++%3cWidth%3e45.75%3c%2fWidth%3e%0d%0a++++++++++++++++%3cHeight%3e12.75%3c%2fHeight%3e%0d%0a++++++++++++++++%3cAlign%3eLeft%3c%2fAlign%3e%0d%0a++++++++++++++++%3cFontName%3eArial%3c%2fFontName%3e%0d%0a++++++++++++++++%3cWrapText%3eFalse%3c%2fWrapText%3e%0d%0a++++++++++++++++%3cFontSize%3e9%3c%2fFontSize%3e%0d%0a++++++++++++++++%3cX%3e29%3c%2fX%3e%0d%0a++++++++++++++++%3cY%3e3%3c%2fY%3e%0d%0a++++++++++++++%3c%2fTD%3e%0d%0a++++++++++++++%3cTD%3e%0d%0a++++++++++++++++%3cStyle%3eClass8%3c%2fStyle%3e%0d%0a++++++++++++++++%3cMerge%3eFalse%3c%2fMerge%3e%0d%0a++++++++++++++++%3cWidth%3e24.75%3c%2fWidth%3e%0d%0a++++++++++++++++%3cHeight%3e12.75%3c%2fHeight%3e%0d%0a++++++++++++++++%3cAlign%3eLeft%3c%2fAlign%3e%0d%0a++++++++++++++++%3cFontName%3eCalibri%3c%2fFontName%3e%0d%0a++++++++++++++++%3cWrapText%3eFalse%3c%2fWrapText%3e%0d%0a++++++++++++++++%3cFontSize%3e9%3c%2fFontSize%3e%0d%0a++++++++++++++++%3cX%3e30%3c%2fX%3e%0d%0a++++++++++++++++%3cY%3e3%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4%3c%2fY%3e%0d%0a++++++++++++++%3c%2fTD%3e%0d%0a++++++++++++++%3cTD%3e%0d%0a++++++++++++++++%3cStyle%3eClass10%3c%2fStyle%3e%0d%0a++++++++++++++++%3cMerge%3eTrue%3c%2fMerge%3e%0d%0a++++++++++++++++%3cRowSpan+%2f%3e%0d%0a++++++++++++++++%3cColSpan%3e4%3c%2fColSpan%3e%0d%0a++++++++++++++++%3cFormat%3em%2fd%2fyyyy%3c%2fFormat%3e%0d%0a++++++++++++++++%3cWidth%3e120%3c%2fWidth%3e%0d%0a++++++++++++++++%3cHeight%3e12.75%3c%2fHeight%3e%0d%0a+++++++++</t>
  </si>
  <si>
    <t xml:space="preserve"> +++++++%3cAlign%3eCenter%3c%2fAlign%3e%0d%0a++++++++++++++++%3cFontName%3eBerlin+Sans+FB%3c%2fFontName%3e%0d%0a++++++++++++++++%3cWrapText%3eFalse%3c%2fWrapText%3e%0d%0a++++++++++++++++%3cFontSize%3e8%3c%2fFontSize%3e%0d%0a++++++++++++++++%3cX%3e2%3c%2fX%3e%0d%0a++++++++++++++++%3cY%3e4%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6%3c%2fX%3e%0d%0a++++++++++++++++%3cY%3e4%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10%3c%2fX%3e%0d%0a++++++++++++++++%3cY%3e4%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14%3c%2fX%3e%0d%0a++++++++++++++++%3cY%3e4%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18%3c%2fX%3e%0d%0a++++++++++++++++%3cY%3e4%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22%3c%2fX%3e%0d%0a++++++++++++++++%3cY%3e4%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26%3c%2fX%3e%0d%0a++++++++++++++++%3cY%3e4%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6%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10%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14%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18%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22%3c%2fX%3e%0d%0a++++++++++++++++%3cY%3e5%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26%3c%2fX%3e%0d%0a++++++++++++++++%3cY%3e5%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5%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4%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6%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8%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10%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12%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14%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16%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18%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20%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22%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24%3c%2fX%3e%0d%0a++++++++++++++++%3cY%3e6%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26%3c%2fX%3e%0d%0a++++++++++++++++%3cY%3e6%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28%3c%2fX%3e%0d%0a++++++++++++++++%3cY%3e6%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6%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7%3c%2fY%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7%3c%2fY%3e%0d%0a++++++++++++++++%3cInputCell%3e%0d%0a++++++++++++++++++%3cAddress%3e%3d'Monthly+Schedule'!%24D%247%3c%2fAddress%3e%0d%0a++++++++++++++++++%3cListItemsAddress%3e%3d'Readme'!%24Z%245%3a%24Z%2416%3c%2fListItemsAddress%3e%0d%0a++++++++++++++++++%3cType%3e1%3c%2fType%3e%0d%0a++++++++++++++++++%3cNameIndex%3e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7%3c%2fY%3e%0d%0a++++++++++++++++%3cInputCell%3e%0d%0a++++++++++++++++++%3cAddress%3e%3d'Monthly+Schedule'!%24H%247%3c%2fAddress%3e%0d%0a++++++++++++++++++%3cListItemsAddress%3e%3d'Readme'!%24Z%245%3a%24Z%2416%3c%2fListItemsAddress%3e%0d%0a++++++++++++++++++%3cType%3e1%3c%2fType%3e%0d%0a++++++++++++++++++%3cNameIndex%3e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t>
  </si>
  <si>
    <t xml:space="preserve"> e%0d%0a++++++++++++++++%3cFontSize%3e8%3c%2fFontSize%3e%0d%0a++++++++++++++++%3cX%3e10%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7%3c%2fY%3e%0d%0a++++++++++++++++%3cInputCell%3e%0d%0a++++++++++++++++++%3cAddress%3e%3d'Monthly+Schedule'!%24L%247%3c%2fAddress%3e%0d%0a++++++++++++++++++%3cListItemsAddress%3e%3d'Readme'!%24Z%245%3a%24Z%2416%3c%2fListItemsAddress%3e%0d%0a++++++++++++++++++%3cType%3e1%3c%2fType%3e%0d%0a++++++++++++++++++%3cNameIndex%3e14%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7%3c%2fY%3e%0d%0a++++++++++++++++%3cInputCell%3e%0d%0a++++++++++++++++++%3cAddress%3e%3d'Monthly+Schedule'!%24P%247%3c%2fAddress%3e%0d%0a++++++++++++++++++%3cListItemsAddress%3e%3d'Readme'!%24Z%245%3a%24Z%2416%3c%2fListItemsAddress%3e%0d%0a++++++++++++++++++%3cType%3e1%3c%2fType%3e%0d%0a++++++++++++++++++%3cNameIndex%3e21%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7%3c%2fY%3e%0d%0a++++++++++++++++%3cInputCell%3e%0d%0a++++++++++++++++++%3cAddress%3e%3d'Monthly+Schedule'!%24T%247%3c%2fAddress%3e%0d%0a++++++++++++++++++%3cListItemsAddress%3e%3d'Readme'!%24Z%245%3a%24Z%2416%3c%2fListItemsAddress%3e%0d%0a++++++++++++++++++%3cType%3e1%3c%2fType%3e%0d%0a++++++++++++++++++%3cNameIndex%3e28%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7%3c%2fY%3e%0d%0a++++++++++++++++%3cInputCell%3e%0d%0a++++++++++++++++++%3cAddress%3e%3d'Monthly+Schedule'!%24X%247%3c%2fAddress%3e%0d%0a++++++++++++++++++%3cListItemsAddress%3e%3d'Readme'!%24Z%245%3a%24Z%2416%3c%2fListItemsAddress%3e%0d%0a++++++++++++++++++%3cType%3e1%3c%2fType%3e%0d%0a++++++++++++++++++%3cNameIndex%3e35%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7%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7%3c%2fY%3e%0d%0a++++++++++++++++%3cInputCell%3e%0d%0a++++++++++++++++++%3cAddress%3e%3d'Monthly+Schedule'!%24AB%247%3c%2fAddress%3e%0d%0a++++++++++++++++++%3cListItemsAddress%3e%3d'Readme'!%24Z%245%3a%24Z%2416%3c%2fListItemsAddress%3e%0d%0a++++++++++++++++++%3cType%3e1%3c%2fType%3e%0d%0a++++++++++++++++++%3cNameIndex%3e42%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7%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8%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8%3c%2fY%3e%0d%0a++++++++++++++++%3cInputCell%3e%0d%0a++++++++++++++++++%3cAddress%3e%3d'Monthly+Schedule'!%24D%248%3c%2fAddress%3e%0d%0a++++++++++++++++++%3cListItemsAddress%3e%3d'Readme'!%24Z%245%3a%24Z%2416%3c%2fListItemsAddress%3e%0d%0a++++++++++++++++++%3cType%3e1%3c%2fType%3e%0d%0a++++++++++++++++++%3cNameIndex%3e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8%3c%2fY%3e%0d%0a++++++++++++++++%3cInputCell%3e%0d%0a++++++++++++++++++%3cAddress%3e%3d'Monthly+Schedule'!%24H%248%3c%2fAddress%3e%0d%0a++++++++++++++++++%3cListItemsAddress%3e%3d'Readme'!%24Z%245%3a%24Z%2416%3c%2fListItemsAddress%3e%0d%0a++++++++++++++++++%3cType%3e1%3c%2fType%3e%0d%0a++++++++++++++++++%3cNameIndex%3e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8%3c%2fY%3e%0d%0a++++++++++++++++%3cInputCell%3e%0d%0a++++++++++++++++++%3cAddress%3e%3d'Monthly+Schedule'!%24L%248%3c%2fAddress%3e%0d%0a++++++++++++++++++%3cListItemsAddress%3e%3d'Readme'!%24Z%245%3a%24Z%2416%3c%2fListItemsAddress%3e%0d%0a++++++++++++++++++%3cType%3e1%3c%2fType%3e%0d%0a++++++++++++++++++%3cNameIndex%3e15%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8%3c%2fY%3e%0d%0a++++++++++++</t>
  </si>
  <si>
    <t xml:space="preserve"> ++++%3cInputCell%3e%0d%0a++++++++++++++++++%3cAddress%3e%3d'Monthly+Schedule'!%24P%248%3c%2fAddress%3e%0d%0a++++++++++++++++++%3cListItemsAddress%3e%3d'Readme'!%24Z%245%3a%24Z%2416%3c%2fListItemsAddress%3e%0d%0a++++++++++++++++++%3cType%3e1%3c%2fType%3e%0d%0a++++++++++++++++++%3cNameIndex%3e22%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8%3c%2fY%3e%0d%0a++++++++++++++++%3cInputCell%3e%0d%0a++++++++++++++++++%3cAddress%3e%3d'Monthly+Schedule'!%24T%248%3c%2fAddress%3e%0d%0a++++++++++++++++++%3cListItemsAddress%3e%3d'Readme'!%24Z%245%3a%24Z%2416%3c%2fListItemsAddress%3e%0d%0a++++++++++++++++++%3cType%3e1%3c%2fType%3e%0d%0a++++++++++++++++++%3cNameIndex%3e29%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8%3c%2fY%3e%0d%0a++++++++++++++++%3cInputCell%3e%0d%0a++++++++++++++++++%3cAddress%3e%3d'Monthly+Schedule'!%24X%248%3c%2fAddress%3e%0d%0a++++++++++++++++++%3cListItemsAddress%3e%3d'Readme'!%24Z%245%3a%24Z%2416%3c%2fListItemsAddress%3e%0d%0a++++++++++++++++++%3cType%3e1%3c%2fType%3e%0d%0a++++++++++++++++++%3cNameIndex%3e36%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8%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8%3c%2fY%3e%0d%0a++++++++++++++++%3cInputCell%3e%0d%0a++++++++++++++++++%3cAddress%3e%3d'Monthly+Schedule'!%24AB%248%3c%2fAddress%3e%0d%0a++++++++++++++++++%3cListItemsAddress%3e%3d'Readme'!%24Z%245%3a%24Z%2416%3c%2fListItemsAddress%3e%0d%0a++++++++++++++++++%3cType%3e1%3c%2fType%3e%0d%0a++++++++++++++++++%3cNameIndex%3e43%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8%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9%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9%3c%2fY%3e%0d%0a++++++++++++++++%3cInputCell%3e%0d%0a++++++++++++++++++%3cAddress%3e%3d'Monthly+Schedule'!%24D%249%3c%2fAddress%3e%0d%0a++++++++++++++++++%3cListItemsAddress%3e%3d'Readme'!%24Z%245%3a%24Z%2416%3c%2fListItemsAddress%3e%0d%0a++++++++++++++++++%3cType%3e1%3c%2fType%3e%0d%0a++++++++++++++++++%3cNameIndex%3e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9%3c%2fY%3e%0d%0a++++++++++++++++%3cInputCell%3e%0d%0a++++++++++++++++++%3cAddress%3e%3d'Monthly+Schedule'!%24H%249%3c%2fAddress%3e%0d%0a++++++++++++++++++%3cListItemsAddress%3e%3d'Readme'!%24Z%245%3a%24Z%2416%3c%2fListItemsAddress%3e%0d%0a++++++++++++++++++%3cType%3e1%3c%2fType%3e%0d%0a++++++++++++++++++%3cNameIndex%3e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9%3c%2fY%3e%0d%0a++++++++++++++++%3cInputCell%3e%0d%0a++++++++++++++++++%3cAddress%3e%3d'Monthly+Schedule'!%24L%249%3c%2fAddress%3e%0d%0a++++++++++++++++++%3cListItemsAddress%3e%3d'Readme'!%24Z%245%3a%24Z%2416%3c%2fListItemsAddress%3e%0d%0a++++++++++++++++++%3cType%3e1%3c%2fType%3e%0d%0a++++++++++++++++++%3cNameIndex%3e16%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9%3c%2fY%3e%0d%0a++++++++++++++++%3cInputCell%3e%0d%0a++++++++++++++++++%3cAddress%3e%3d'Monthly+Schedule'!%24P%249%3c%2fAddress%3e%0d%0a++++++++++++++++++%3cListItemsAddress%3e%3d'Readme'!%24Z%245%3a%24Z%2416%3c%2fListItemsAddress%3e%0d%0a++++++++++++++++++%3cType%3e1%3c%2fType%3e%0d%0a++++++++++++++++++%3cNameIndex%3e23%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9%3c%2fY%3e%0d%0a++++++++++++++++%3cInputCell%3e%0d%0a++++++++++++++++++%3cAddress%3e%3d'Monthly+Schedule'!%24T%249%3c%2fAddress%3e%0d%0a++++++++++++++++++%3cListItemsAddress%3e%3d'Readme'!%24Z%245%3a%24Z%2416%3c%2fListItemsAddress%3e%0d%0a++++++++++++++++++%3cType%3e1%3c%2fType%3e%0d%0a++++++++++++++++++%3cNameIndex%3e30%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t>
  </si>
  <si>
    <t xml:space="preserve"> %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9%3c%2fY%3e%0d%0a++++++++++++++++%3cInputCell%3e%0d%0a++++++++++++++++++%3cAddress%3e%3d'Monthly+Schedule'!%24X%249%3c%2fAddress%3e%0d%0a++++++++++++++++++%3cListItemsAddress%3e%3d'Readme'!%24Z%245%3a%24Z%2416%3c%2fListItemsAddress%3e%0d%0a++++++++++++++++++%3cType%3e1%3c%2fType%3e%0d%0a++++++++++++++++++%3cNameIndex%3e37%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9%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9%3c%2fY%3e%0d%0a++++++++++++++++%3cInputCell%3e%0d%0a++++++++++++++++++%3cAddress%3e%3d'Monthly+Schedule'!%24AB%249%3c%2fAddress%3e%0d%0a++++++++++++++++++%3cListItemsAddress%3e%3d'Readme'!%24Z%245%3a%24Z%2416%3c%2fListItemsAddress%3e%0d%0a++++++++++++++++++%3cType%3e1%3c%2fType%3e%0d%0a++++++++++++++++++%3cNameIndex%3e44%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9%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10%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10%3c%2fY%3e%0d%0a++++++++++++++++%3cInputCell%3e%0d%0a++++++++++++++++++%3cAddress%3e%3d'Monthly+Schedule'!%24D%2410%3c%2fAddress%3e%0d%0a++++++++++++++++++%3cListItemsAddress%3e%3d'Readme'!%24Z%245%3a%24Z%2416%3c%2fListItemsAddress%3e%0d%0a++++++++++++++++++%3cType%3e1%3c%2fType%3e%0d%0a++++++++++++++++++%3cNameIndex%3e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10%3c%2fY%3e%0d%0a++++++++++++++++%3cInputCell%3e%0d%0a++++++++++++++++++%3cAddress%3e%3d'Monthly+Schedule'!%24H%2410%3c%2fAddress%3e%0d%0a++++++++++++++++++%3cListItemsAddress%3e%3d'Readme'!%24Z%245%3a%24Z%2416%3c%2fListItemsAddress%3e%0d%0a++++++++++++++++++%3cType%3e1%3c%2fType%3e%0d%0a++++++++++++++++++%3cNameIndex%3e10%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10%3c%2fY%3e%0d%0a++++++++++++++++%3cInputCell%3e%0d%0a++++++++++++++++++%3cAddress%3e%3d'Monthly+Schedule'!%24L%2410%3c%2fAddress%3e%0d%0a++++++++++++++++++%3cListItemsAddress%3e%3d'Readme'!%24Z%245%3a%24Z%2416%3c%2fListItemsAddress%3e%0d%0a++++++++++++++++++%3cType%3e1%3c%2fType%3e%0d%0a++++++++++++++++++%3cNameIndex%3e17%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10%3c%2fY%3e%0d%0a++++++++++++++++%3cInputCell%3e%0d%0a++++++++++++++++++%3cAddress%3e%3d'Monthly+Schedule'!%24P%2410%3c%2fAddress%3e%0d%0a++++++++++++++++++%3cListItemsAddress%3e%3d'Readme'!%24Z%245%3a%24Z%2416%3c%2fListItemsAddress%3e%0d%0a++++++++++++++++++%3cType%3e1%3c%2fType%3e%0d%0a++++++++++++++++++%3cNameIndex%3e24%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10%3c%2fY%3e%0d%0a++++++++++++++++%3cInputCell%3e%0d%0a++++++++++++++++++%3cAddress%3e%3d'Monthly+Schedule'!%24T%2410%3c%2fAddress%3e%0d%0a++++++++++++++++++%3cListItemsAddress%3e%3d'Readme'!%24Z%245%3a%24Z%2416%3c%2fListItemsAddress%3e%0d%0a++++++++++++++++++%3cType%3e1%3c%2fType%3e%0d%0a++++++++++++++++++%3cNameIndex%3e31%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10%3c%2fY%3e%0d%0a++++++++++++++++%3cInputCell%3e%0d%0a++++++++++++++++++%3cAddress%3e%3d'Monthly+Schedule'!%24X%2410%3c%2fAddress%3e%0d%0a++++++++++++++++++%3cListItemsAddress%3e%3d'Readme'!%24Z%245%3a%24Z%2416%3c%2fListItemsAddress%3e%0d%0a++++++++++++++++++%3cType%3e1%3c%2fType%3e%0d%0a++++++++++++++++++%3cNameIndex%3e38%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t>
  </si>
  <si>
    <t xml:space="preserve"> 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10%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10%3c%2fY%3e%0d%0a++++++++++++++++%3cInputCell%3e%0d%0a++++++++++++++++++%3cAddress%3e%3d'Monthly+Schedule'!%24AB%2410%3c%2fAddress%3e%0d%0a++++++++++++++++++%3cListItemsAddress%3e%3d'Readme'!%24Z%245%3a%24Z%2416%3c%2fListItemsAddress%3e%0d%0a++++++++++++++++++%3cType%3e1%3c%2fType%3e%0d%0a++++++++++++++++++%3cNameIndex%3e45%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10%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11%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11%3c%2fY%3e%0d%0a++++++++++++++++%3cInputCell%3e%0d%0a++++++++++++++++++%3cAddress%3e%3d'Monthly+Schedule'!%24D%2411%3c%2fAddress%3e%0d%0a++++++++++++++++++%3cListItemsAddress%3e%3d'Readme'!%24Z%245%3a%24Z%2416%3c%2fListItemsAddress%3e%0d%0a++++++++++++++++++%3cType%3e1%3c%2fType%3e%0d%0a++++++++++++++++++%3cNameIndex%3e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11%3c%2fY%3e%0d%0a++++++++++++++++%3cInputCell%3e%0d%0a++++++++++++++++++%3cAddress%3e%3d'Monthly+Schedule'!%24H%2411%3c%2fAddress%3e%0d%0a++++++++++++++++++%3cListItemsAddress%3e%3d'Readme'!%24Z%245%3a%24Z%2416%3c%2fListItemsAddress%3e%0d%0a++++++++++++++++++%3cType%3e1%3c%2fType%3e%0d%0a++++++++++++++++++%3cNameIndex%3e11%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11%3c%2fY%3e%0d%0a++++++++++++++++%3cInputCell%3e%0d%0a++++++++++++++++++%3cAddress%3e%3d'Monthly+Schedule'!%24L%2411%3c%2fAddress%3e%0d%0a++++++++++++++++++%3cListItemsAddress%3e%3d'Readme'!%24Z%245%3a%24Z%2416%3c%2fListItemsAddress%3e%0d%0a++++++++++++++++++%3cType%3e1%3c%2fType%3e%0d%0a++++++++++++++++++%3cNameIndex%3e18%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11%3c%2fY%3e%0d%0a++++++++++++++++%3cInputCell%3e%0d%0a++++++++++++++++++%3cAddress%3e%3d'Monthly+Schedule'!%24P%2411%3c%2fAddress%3e%0d%0a++++++++++++++++++%3cListItemsAddress%3e%3d'Readme'!%24Z%245%3a%24Z%2416%3c%2fListItemsAddress%3e%0d%0a++++++++++++++++++%3cType%3e1%3c%2fType%3e%0d%0a++++++++++++++++++%3cNameIndex%3e25%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11%3c%2fY%3e%0d%0a++++++++++++++++%3cInputCell%3e%0d%0a++++++++++++++++++%3cAddress%3e%3d'Monthly+Schedule'!%24T%2411%3c%2fAddress%3e%0d%0a++++++++++++++++++%3cListItemsAddress%3e%3d'Readme'!%24Z%245%3a%24Z%2416%3c%2fListItemsAddress%3e%0d%0a++++++++++++++++++%3cType%3e1%3c%2fType%3e%0d%0a++++++++++++++++++%3cNameIndex%3e32%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11%3c%2fY%3e%0d%0a++++++++++++++++%3cInputCell%3e%0d%0a++++++++++++++++++%3cAddress%3e%3d'Monthly+Schedule'!%24X%2411%3c%2fAddress%3e%0d%0a++++++++++++++++++%3cListItemsAddress%3e%3d'Readme'!%24Z%245%3a%24Z%2416%3c%2fListItemsAddress%3e%0d%0a++++++++++++++++++%3cType%3e1%3c%2fType%3e%0d%0a++++++++++++++++++%3cNameIndex%3e39%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11%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11%3c%2fY%3e%0d%0a++++++++++++++++%3cInputCell%3e%0d%0a++++++++++++++++++%3cAddress%3e%3d'Monthly+Schedule'!%24AB%2411%3c%2fAddress%3e%0d%0a++++++++++++++++++%3cListItemsAddress%3e%3d'Readme'!%24Z%245%3a%24Z%2416%3c%2fListItemsAddress%3e%0d%0a++++++++++++++++++%3cType%3e1%3c%2fType%3e%0d%0a++++++++++++++++++%3cNameIndex%3e46%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t>
  </si>
  <si>
    <t xml:space="preserve"> 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11%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12%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12%3c%2fY%3e%0d%0a++++++++++++++++%3cInputCell%3e%0d%0a++++++++++++++++++%3cAddress%3e%3d'Monthly+Schedule'!%24D%2412%3c%2fAddress%3e%0d%0a++++++++++++++++++%3cListItemsAddress%3e%3d'Readme'!%24Z%245%3a%24Z%2416%3c%2fListItemsAddress%3e%0d%0a++++++++++++++++++%3cType%3e1%3c%2fType%3e%0d%0a++++++++++++++++++%3cNameIndex%3e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12%3c%2fY%3e%0d%0a++++++++++++++++%3cInputCell%3e%0d%0a++++++++++++++++++%3cAddress%3e%3d'Monthly+Schedule'!%24H%2412%3c%2fAddress%3e%0d%0a++++++++++++++++++%3cListItemsAddress%3e%3d'Readme'!%24Z%245%3a%24Z%2416%3c%2fListItemsAddress%3e%0d%0a++++++++++++++++++%3cType%3e1%3c%2fType%3e%0d%0a++++++++++++++++++%3cNameIndex%3e12%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12%3c%2fY%3e%0d%0a++++++++++++++++%3cInputCell%3e%0d%0a++++++++++++++++++%3cAddress%3e%3d'Monthly+Schedule'!%24L%2412%3c%2fAddress%3e%0d%0a++++++++++++++++++%3cListItemsAddress%3e%3d'Readme'!%24Z%245%3a%24Z%2416%3c%2fListItemsAddress%3e%0d%0a++++++++++++++++++%3cType%3e1%3c%2fType%3e%0d%0a++++++++++++++++++%3cNameIndex%3e19%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12%3c%2fY%3e%0d%0a++++++++++++++++%3cInputCell%3e%0d%0a++++++++++++++++++%3cAddress%3e%3d'Monthly+Schedule'!%24P%2412%3c%2fAddress%3e%0d%0a++++++++++++++++++%3cListItemsAddress%3e%3d'Readme'!%24Z%245%3a%24Z%2416%3c%2fListItemsAddress%3e%0d%0a++++++++++++++++++%3cType%3e1%3c%2fType%3e%0d%0a++++++++++++++++++%3cNameIndex%3e26%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12%3c%2fY%3e%0d%0a++++++++++++++++%3cInputCell%3e%0d%0a++++++++++++++++++%3cAddress%3e%3d'Monthly+Schedule'!%24T%2412%3c%2fAddress%3e%0d%0a++++++++++++++++++%3cListItemsAddress%3e%3d'Readme'!%24Z%245%3a%24Z%2416%3c%2fListItemsAddress%3e%0d%0a++++++++++++++++++%3cType%3e1%3c%2fType%3e%0d%0a++++++++++++++++++%3cNameIndex%3e33%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12%3c%2fY%3e%0d%0a++++++++++++++++%3cInputCell%3e%0d%0a++++++++++++++++++%3cAddress%3e%3d'Monthly+Schedule'!%24X%2412%3c%2fAddress%3e%0d%0a++++++++++++++++++%3cListItemsAddress%3e%3d'Readme'!%24Z%245%3a%24Z%2416%3c%2fListItemsAddress%3e%0d%0a++++++++++++++++++%3cType%3e1%3c%2fType%3e%0d%0a++++++++++++++++++%3cNameIndex%3e40%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12%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12%3c%2fY%3e%0d%0a++++++++++++++++%3cInputCell%3e%0d%0a++++++++++++++++++%3cAddress%3e%3d'Monthly+Schedule'!%24AB%2412%3c%2fAddress%3e%0d%0a++++++++++++++++++%3cListItemsAddress%3e%3d'Readme'!%24Z%245%3a%24Z%2416%3c%2fListItemsAddress%3e%0d%0a++++++++++++++++++%3cType%3e1%3c%2fType%3e%0d%0a++++++++++++++++++%3cNameIndex%3e47%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12%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13%3c%2fY%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13%3c%2fY%3e%0d%0a++++++++++++++++%3cInputCell%3e%0d%0a++++++++++++++++++%3cAddress%3e%3d'Monthly+Schedule'!%24D%2413%3c%2fAddress%3e%0d%0a++++++++++++++++++%3cListItemsAddress%3e%3d'Readme'!%24Z%245%3a%24Z%2416%3c%2fListItemsAddress%3e%0d%0a++++++++++++++++++%3cType%3e1%3c%2fType%3e%0d%0a++++++++++++++++++%3cNameIndex%3e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t>
  </si>
  <si>
    <t xml:space="preserve"> 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13%3c%2fY%3e%0d%0a++++++++++++++++%3cInputCell%3e%0d%0a++++++++++++++++++%3cAddress%3e%3d'Monthly+Schedule'!%24H%2413%3c%2fAddress%3e%0d%0a++++++++++++++++++%3cListItemsAddress%3e%3d'Readme'!%24Z%245%3a%24Z%2416%3c%2fListItemsAddress%3e%0d%0a++++++++++++++++++%3cType%3e1%3c%2fType%3e%0d%0a++++++++++++++++++%3cNameIndex%3e13%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13%3c%2fY%3e%0d%0a++++++++++++++++%3cInputCell%3e%0d%0a++++++++++++++++++%3cAddress%3e%3d'Monthly+Schedule'!%24L%2413%3c%2fAddress%3e%0d%0a++++++++++++++++++%3cListItemsAddress%3e%3d'Readme'!%24Z%245%3a%24Z%2416%3c%2fListItemsAddress%3e%0d%0a++++++++++++++++++%3cType%3e1%3c%2fType%3e%0d%0a++++++++++++++++++%3cNameIndex%3e20%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13%3c%2fY%3e%0d%0a++++++++++++++++%3cInputCell%3e%0d%0a++++++++++++++++++%3cAddress%3e%3d'Monthly+Schedule'!%24P%2413%3c%2fAddress%3e%0d%0a++++++++++++++++++%3cListItemsAddress%3e%3d'Readme'!%24Z%245%3a%24Z%2416%3c%2fListItemsAddress%3e%0d%0a++++++++++++++++++%3cType%3e1%3c%2fType%3e%0d%0a++++++++++++++++++%3cNameIndex%3e27%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13%3c%2fY%3e%0d%0a++++++++++++++++%3cInputCell%3e%0d%0a++++++++++++++++++%3cAddress%3e%3d'Monthly+Schedule'!%24T%2413%3c%2fAddress%3e%0d%0a++++++++++++++++++%3cListItemsAddress%3e%3d'Readme'!%24Z%245%3a%24Z%2416%3c%2fListItemsAddress%3e%0d%0a++++++++++++++++++%3cType%3e1%3c%2fType%3e%0d%0a++++++++++++++++++%3cNameIndex%3e34%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13%3c%2fY%3e%0d%0a++++++++++++++++%3cInputCell%3e%0d%0a++++++++++++++++++%3cAddress%3e%3d'Monthly+Schedule'!%24X%2413%3c%2fAddress%3e%0d%0a++++++++++++++++++%3cListItemsAddress%3e%3d'Readme'!%24Z%245%3a%24Z%2416%3c%2fListItemsAddress%3e%0d%0a++++++++++++++++++%3cType%3e1%3c%2fType%3e%0d%0a++++++++++++++++++%3cNameIndex%3e41%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13%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13%3c%2fY%3e%0d%0a++++++++++++++++%3cInputCell%3e%0d%0a++++++++++++++++++%3cAddress%3e%3d'Monthly+Schedule'!%24AB%2413%3c%2fAddress%3e%0d%0a++++++++++++++++++%3cListItemsAddress%3e%3d'Readme'!%24Z%245%3a%24Z%2416%3c%2fListItemsAddress%3e%0d%0a++++++++++++++++++%3cType%3e1%3c%2fType%3e%0d%0a++++++++++++++++++%3cNameIndex%3e48%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13%3c%2fY%3e%0d%0a++++++++++++++%3c%2fTD%3e%0d%0a++++++++++++%3c%2fTDs%3e%0d%0a++++++++++++%3cIsRowVisible%3etrue%3c%2fIsRowVisible%3e%0d%0a++++++++++%3c%2fTR%3e%0d%0a++++++++++%3cTR%3e%0d%0a++++++++++++%3cTDs%3e%0d%0a++++++++++++++%3cTD%3e%0d%0a++++++++++++++++%3cStyle%3eClass23%3c%2fStyle%3e%0d%0a++++++++++++++++%3cMerge%3eFalse%3c%2fMerge%3e%0d%0a++++++++++++++++%3cWidth%3e24.75%3c%2fWidth%3e%0d%0a++++++++++++++++%3cHeight%3e12.75%3c%2fHeight%3e%0d%0a++++++++++++++++%3cAlign%3eLeft%3c%2fAlign%3e%0d%0a++++++++++++++++%3cFontName%3eArial%3c%2fFontName%3e%0d%0a++++++++++++++++%3cWrapText%3eFalse%3c%2fWrapText%3e%0d%0a++++++++++++++++%3cFontSize%3e8%3c%2fFontSize%3e%0d%0a++++++++++++++++%3cX%3e1%3c%2fX%3e%0d%0a++++++++++++++++%3cY%3e14%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3c%2fX%3e%0d%0a++++++++++++++++%3cY%3e14%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3%3c%2fX%3e%0d%0a++++++++++++++++%3cY%3e14%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4%3c%2fX%3e%0d%0a++++++++++++++++%3cY%3e14%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5%3c%2fX%3e%0d%0a++++++++++++++++%3cY%3e14%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6%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7%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8%3c%2fX%3e%0d%0a++++++++++++++++%3cY%3e14%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9%3c%2fX%3e%0d%0a++++++++++++++++%3cY%3e14%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10%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11%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12%3c%2fX%3e%0d%0a++++++++++++++++%3cY%3e14%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13%3c%2fX%3e%0d%0a++++++++++++++++%3cY%3e14%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14%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15%3c%2fX%3e%0d%0a++++++++++++++++%3cY%3e14%3c%2fY%3e%0d%0a++++++++++++++</t>
  </si>
  <si>
    <t xml:space="preserve"> %3c%2fTD%3e%0d%0a++++++++++++++%3cTD%3e%0d%0a++++++++++++++++%3cStyle%3eClass27%3c%2fStyle%3e%0d%0a++++++++++++++++%3cMerge%3eFalse%3c%2fMerge%3e%0d%0a++++++++++++++++%3cWidth%3e24.75%3c%2fWidth%3e%0d%0a++++++++++++++++%3cHeight%3e12.75%3c%2fHeight%3e%0d%0a++++++++++++++++%3cAlign%3eLeft%3c%2fAlign%3e%0d%0a++++++++++++++++%3cFontName%3eArial%3c%2fFontName%3e%0d%0a++++++++++++++++%3cWrapText%3eFalse%3c%2fWrapText%3e%0d%0a++++++++++++++++%3cFontSize%3e9%3c%2fFontSize%3e%0d%0a++++++++++++++++%3cX%3e16%3c%2fX%3e%0d%0a++++++++++++++++%3cY%3e14%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17%3c%2fX%3e%0d%0a++++++++++++++++%3cY%3e14%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18%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19%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20%3c%2fX%3e%0d%0a++++++++++++++++%3cY%3e14%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21%3c%2fX%3e%0d%0a++++++++++++++++%3cY%3e14%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22%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23%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24%3c%2fX%3e%0d%0a++++++++++++++++%3cY%3e14%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25%3c%2fX%3e%0d%0a++++++++++++++++%3cY%3e14%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26%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27%3c%2fX%3e%0d%0a++++++++++++++++%3cY%3e14%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28%3c%2fX%3e%0d%0a++++++++++++++++%3cY%3e14%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29%3c%2fX%3e%0d%0a++++++++++++++++%3cY%3e14%3c%2fY%3e%0d%0a++++++++++++++%3c%2fTD%3e%0d%0a++++++++++++++%3cTD%3e%0d%0a++++++++++++++++%3cStyle%3eClass8%3c%2fStyle%3e%0d%0a++++++++++++++++%3cMerge%3eFalse%3c%2fMerge%3e%0d%0a++++++++++++++++%3cWidth%3e24.75%3c%2fWidth%3e%0d%0a++++++++++++++++%3cHeight%3e12.75%3c%2fHeight%3e%0d%0a++++++++++++++++%3cAlign%3eLeft%3c%2fAlign%3e%0d%0a++++++++++++++++%3cFontName%3eCalibri%3c%2fFontName%3e%0d%0a++++++++++++++++%3cWrapText%3eFalse%3c%2fWrapText%3e%0d%0a++++++++++++++++%3cFontSize%3e9%3c%2fFontSize%3e%0d%0a++++++++++++++++%3cX%3e30%3c%2fX%3e%0d%0a++++++++++++++++%3cY%3e14%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6%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10%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14%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18%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22%3c%2fX%3e%0d%0a++++++++++++++++%3cY%3e15%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26%3c%2fX%3e%0d%0a++++++++++++++++%3cY%3e15%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15%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6%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10%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14%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18%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22%3c%2fX%3e%0d%0a++++++++++++++++%3cY%3e16%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26%3c%2fX%3e%0d%0a++++++++++++++++%3cY%3e16%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16%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4%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6%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8%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10%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12%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14%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16%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18%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20%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22%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24%3c%2fX%3e%0d%0a++++++++++++++++%3cY%3e17%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26%3c%2fX%3e%0d%0a++++++++++++++++%3cY%3e17%3c%2fY%3e%0d%0a++++++++++++++%3c%2fTD%3e%0d%0a++++++++++++++%3cTD%3e%0d%0a++++++++++++++++%3cStyle%3eClass14%3c%2fStyle%3e%0d%0a++++++++++++++++%3cMerge%3eTrue%3c%2fMerge%3e%0d%0a++++++++++++++++%3cRowSpan+%2f%3e%0d%0a++++++++++++++++%3cColSpan%3e2%3c%2fColSpan%3e%0d%0a++++++++++++++++%3cFormat%3eGeneral%3c%2fFormat%3e%0d%0a++++++++++++++++%3cWidth%3e70.5%3c%2fWidth%3e%0d%0a++++++++++++++++%3cText%3ePersonnel%3c%2fText%3e%0d%0a++++++++++++++++%3cHeight%3e12.75%3c%2fHeight%3e%0d%0a++++++++++++++++%3cAlign%3eCenter%3c%2</t>
  </si>
  <si>
    <t xml:space="preserve"> fAlign%3e%0d%0a++++++++++++++++%3cFontName%3eArial%3c%2fFontName%3e%0d%0a++++++++++++++++%3cWrapText%3eFalse%3c%2fWrapText%3e%0d%0a++++++++++++++++%3cFontSize%3e8%3c%2fFontSize%3e%0d%0a++++++++++++++++%3cX%3e28%3c%2fX%3e%0d%0a++++++++++++++++%3cY%3e17%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17%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18%3c%2fY%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18%3c%2fY%3e%0d%0a++++++++++++++++%3cInputCell%3e%0d%0a++++++++++++++++++%3cAddress%3e%3d'Monthly+Schedule'!%24D%2418%3c%2fAddress%3e%0d%0a++++++++++++++++++%3cListItemsAddress%3e%3d'Readme'!%24Z%245%3a%24Z%2416%3c%2fListItemsAddress%3e%0d%0a++++++++++++++++++%3cType%3e1%3c%2fType%3e%0d%0a++++++++++++++++++%3cNameIndex%3e49%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18%3c%2fY%3e%0d%0a++++++++++++++++%3cInputCell%3e%0d%0a++++++++++++++++++%3cAddress%3e%3d'Monthly+Schedule'!%24H%2418%3c%2fAddress%3e%0d%0a++++++++++++++++++%3cListItemsAddress%3e%3d'Readme'!%24Z%245%3a%24Z%2416%3c%2fListItemsAddress%3e%0d%0a++++++++++++++++++%3cType%3e1%3c%2fType%3e%0d%0a++++++++++++++++++%3cNameIndex%3e56%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18%3c%2fY%3e%0d%0a++++++++++++++++%3cInputCell%3e%0d%0a++++++++++++++++++%3cAddress%3e%3d'Monthly+Schedule'!%24L%2418%3c%2fAddress%3e%0d%0a++++++++++++++++++%3cListItemsAddress%3e%3d'Readme'!%24Z%245%3a%24Z%2416%3c%2fListItemsAddress%3e%0d%0a++++++++++++++++++%3cType%3e1%3c%2fType%3e%0d%0a++++++++++++++++++%3cNameIndex%3e63%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18%3c%2fY%3e%0d%0a++++++++++++++++%3cInputCell%3e%0d%0a++++++++++++++++++%3cAddress%3e%3d'Monthly+Schedule'!%24P%2418%3c%2fAddress%3e%0d%0a++++++++++++++++++%3cListItemsAddress%3e%3d'Readme'!%24Z%245%3a%24Z%2416%3c%2fListItemsAddress%3e%0d%0a++++++++++++++++++%3cType%3e1%3c%2fType%3e%0d%0a++++++++++++++++++%3cNameIndex%3e70%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18%3c%2fY%3e%0d%0a++++++++++++++++%3cInputCell%3e%0d%0a++++++++++++++++++%3cAddress%3e%3d'Monthly+Schedule'!%24T%2418%3c%2fAddress%3e%0d%0a++++++++++++++++++%3cListItemsAddress%3e%3d'Readme'!%24Z%245%3a%24Z%2416%3c%2fListItemsAddress%3e%0d%0a++++++++++++++++++%3cType%3e1%3c%2fType%3e%0d%0a++++++++++++++++++%3cNameIndex%3e77%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18%3c%2fY%3e%0d%0a++++++++++++++++%3cInputCell%3e%0d%0a++++++++++++++++++%3cAddress%3e%3d'Monthly+Schedule'!%24X%2418%3c%2fAddress%3e%0d%0a++++++++++++++++++%3cListItemsAddress%3e%3d'Readme'!%24Z%245%3a%24Z%2416%3c%2fListItemsAddress%3e%0d%0a++++++++++++++++++%3cType%3e1%3c%2fType%3e%0d%0a++++++++++++++++++%3cNameIndex%3e84%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18%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18%3c%2fY%3e%0d%0a++++++++++++++++%3cInputCell%3e%0d%0a++++++++++++++++++%3cAddress%3e%3d'Monthly+Schedule'!%24AB%2418%3c%2fAddress%3e%0d%0a++++++++++++++++++%3cListItemsAddress%3e%3d'Readme'!%24Z%245%3a%24Z%2416%3c%2fListItemsAddress%3e%0d%0a++++++++++++++++++%3cType%3e1%3c%2fType%3e%0d%0a++++++++++++++++++%3cNameIndex%3e91%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18%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19%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19%3c%2fY%3e%0d%0a++++++++++++++++%3cInputCell%3e%0d%0a++++++++++++++++++%3cAddress%3e%3d'Monthly+Schedule'!%24D%2419%3c%2fAddress%3e%0d%0a++++++++++++++++++%3cListItemsAddress%3e%3d'Readme'!%24Z%245%3a%24Z%2416%3c%2fListItemsAddress%3e%0d%0a++++++++++++++++++%3cType%3e1%3c%2fType%3e%0d%0a++++++++++++++++++%3cNameIndex%3e50%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t>
  </si>
  <si>
    <t xml:space="preserve"> ++++++++++++++%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19%3c%2fY%3e%0d%0a++++++++++++++++%3cInputCell%3e%0d%0a++++++++++++++++++%3cAddress%3e%3d'Monthly+Schedule'!%24H%2419%3c%2fAddress%3e%0d%0a++++++++++++++++++%3cListItemsAddress%3e%3d'Readme'!%24Z%245%3a%24Z%2416%3c%2fListItemsAddress%3e%0d%0a++++++++++++++++++%3cType%3e1%3c%2fType%3e%0d%0a++++++++++++++++++%3cNameIndex%3e57%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19%3c%2fY%3e%0d%0a++++++++++++++++%3cInputCell%3e%0d%0a++++++++++++++++++%3cAddress%3e%3d'Monthly+Schedule'!%24L%2419%3c%2fAddress%3e%0d%0a++++++++++++++++++%3cListItemsAddress%3e%3d'Readme'!%24Z%245%3a%24Z%2416%3c%2fListItemsAddress%3e%0d%0a++++++++++++++++++%3cType%3e1%3c%2fType%3e%0d%0a++++++++++++++++++%3cNameIndex%3e64%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19%3c%2fY%3e%0d%0a++++++++++++++++%3cInputCell%3e%0d%0a++++++++++++++++++%3cAddress%3e%3d'Monthly+Schedule'!%24P%2419%3c%2fAddress%3e%0d%0a++++++++++++++++++%3cListItemsAddress%3e%3d'Readme'!%24Z%245%3a%24Z%2416%3c%2fListItemsAddress%3e%0d%0a++++++++++++++++++%3cType%3e1%3c%2fType%3e%0d%0a++++++++++++++++++%3cNameIndex%3e71%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19%3c%2fY%3e%0d%0a++++++++++++++++%3cInputCell%3e%0d%0a++++++++++++++++++%3cAddress%3e%3d'Monthly+Schedule'!%24T%2419%3c%2fAddress%3e%0d%0a++++++++++++++++++%3cListItemsAddress%3e%3d'Readme'!%24Z%245%3a%24Z%2416%3c%2fListItemsAddress%3e%0d%0a++++++++++++++++++%3cType%3e1%3c%2fType%3e%0d%0a++++++++++++++++++%3cNameIndex%3e78%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19%3c%2fY%3e%0d%0a++++++++++++++++%3cInputCell%3e%0d%0a++++++++++++++++++%3cAddress%3e%3d'Monthly+Schedule'!%24X%2419%3c%2fAddress%3e%0d%0a++++++++++++++++++%3cListItemsAddress%3e%3d'Readme'!%24Z%245%3a%24Z%2416%3c%2fListItemsAddress%3e%0d%0a++++++++++++++++++%3cType%3e1%3c%2fType%3e%0d%0a++++++++++++++++++%3cNameIndex%3e85%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19%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19%3c%2fY%3e%0d%0a++++++++++++++++%3cInputCell%3e%0d%0a++++++++++++++++++%3cAddress%3e%3d'Monthly+Schedule'!%24AB%2419%3c%2fAddress%3e%0d%0a++++++++++++++++++%3cListItemsAddress%3e%3d'Readme'!%24Z%245%3a%24Z%2416%3c%2fListItemsAddress%3e%0d%0a++++++++++++++++++%3cType%3e1%3c%2fType%3e%0d%0a++++++++++++++++++%3cNameIndex%3e92%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19%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20%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20%3c%2fY%3e%0d%0a++++++++++++++++%3cInputCell%3e%0d%0a++++++++++++++++++%3cAddress%3e%3d'Monthly+Schedule'!%24D%2420%3c%2fAddress%3e%0d%0a++++++++++++++++++%3cListItemsAddress%3e%3d'Readme'!%24Z%245%3a%24Z%2416%3c%2fListItemsAddress%3e%0d%0a++++++++++++++++++%3cType%3e1%3c%2fType%3e%0d%0a++++++++++++++++++%3cNameIndex%3e51%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20%3c%2fY%3e%0d%0a++++++++++++++++%3cInputCell%3e%0d%0a++++++++++++++++++%3cAddress%3e%3d'Monthly+Schedule'!%24H%2420%3c%2fAddress%3e%0d%0a++++++++++++++++++%3cListItemsAddress%3e%3d'Readme'!%24Z%245%3a%24Z%2416%3c%2fListItemsAddress%3e%0d%0a++++++++++++++++++%3cType%3e1%3c%2fType%3e%0d%0a++++++++++++++++++%3cNameIndex%3e58%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t>
  </si>
  <si>
    <t xml:space="preserve"> 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20%3c%2fY%3e%0d%0a++++++++++++++++%3cInputCell%3e%0d%0a++++++++++++++++++%3cAddress%3e%3d'Monthly+Schedule'!%24L%2420%3c%2fAddress%3e%0d%0a++++++++++++++++++%3cListItemsAddress%3e%3d'Readme'!%24Z%245%3a%24Z%2416%3c%2fListItemsAddress%3e%0d%0a++++++++++++++++++%3cType%3e1%3c%2fType%3e%0d%0a++++++++++++++++++%3cNameIndex%3e65%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20%3c%2fY%3e%0d%0a++++++++++++++++%3cInputCell%3e%0d%0a++++++++++++++++++%3cAddress%3e%3d'Monthly+Schedule'!%24P%2420%3c%2fAddress%3e%0d%0a++++++++++++++++++%3cListItemsAddress%3e%3d'Readme'!%24Z%245%3a%24Z%2416%3c%2fListItemsAddress%3e%0d%0a++++++++++++++++++%3cType%3e1%3c%2fType%3e%0d%0a++++++++++++++++++%3cNameIndex%3e72%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20%3c%2fY%3e%0d%0a++++++++++++++++%3cInputCell%3e%0d%0a++++++++++++++++++%3cAddress%3e%3d'Monthly+Schedule'!%24T%2420%3c%2fAddress%3e%0d%0a++++++++++++++++++%3cListItemsAddress%3e%3d'Readme'!%24Z%245%3a%24Z%2416%3c%2fListItemsAddress%3e%0d%0a++++++++++++++++++%3cType%3e1%3c%2fType%3e%0d%0a++++++++++++++++++%3cNameIndex%3e79%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20%3c%2fY%3e%0d%0a++++++++++++++++%3cInputCell%3e%0d%0a++++++++++++++++++%3cAddress%3e%3d'Monthly+Schedule'!%24X%2420%3c%2fAddress%3e%0d%0a++++++++++++++++++%3cListItemsAddress%3e%3d'Readme'!%24Z%245%3a%24Z%2416%3c%2fListItemsAddress%3e%0d%0a++++++++++++++++++%3cType%3e1%3c%2fType%3e%0d%0a++++++++++++++++++%3cNameIndex%3e86%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20%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20%3c%2fY%3e%0d%0a++++++++++++++++%3cInputCell%3e%0d%0a++++++++++++++++++%3cAddress%3e%3d'Monthly+Schedule'!%24AB%2420%3c%2fAddress%3e%0d%0a++++++++++++++++++%3cListItemsAddress%3e%3d'Readme'!%24Z%245%3a%24Z%2416%3c%2fListItemsAddress%3e%0d%0a++++++++++++++++++%3cType%3e1%3c%2fType%3e%0d%0a++++++++++++++++++%3cNameIndex%3e93%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20%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21%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21%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21%3c%2fY%3e%0d%0a++++++++++++++++%3cInputCell%3e%0d%0a++++++++++++++++++%3cAddress%3e%3d'Monthly+Schedule'!%24D%2421%3c%2fAddress%3e%0d%0a++++++++++++++++++%3cListItemsAddress%3e%3d'Readme'!%24Z%245%3a%24Z%2416%3c%2fListItemsAddress%3e%0d%0a++++++++++++++++++%3cType%3e1%3c%2fType%3e%0d%0a++++++++++++++++++%3cNameIndex%3e52%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21%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21%3c%2fY%3e%0d%0a++++++++++++++++%3cInputCell%3e%0d%0a++++++++++++++++++%3cAddress%3e%3d'Monthly+Schedule'!%24H%2421%3c%2fAddress%3e%0d%0a++++++++++++++++++%3cListItemsAddress%3e%3d'Readme'!%24Z%245%3a%24Z%2416%3c%2fListItemsAddress%3e%0d%0a++++++++++++++++++%3cType%3e1%3c%2fType%3e%0d%0a++++++++++++++++++%3cNameIndex%3e59%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21%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21%3c%2fY%3e%0d%0a++++++++++++++++%3cInputCell%3e%0d%0a++++++++++++++++++%3cAddress%3e%3d'Monthly+Schedule'!%24L%2421%3c%2fAddress%3e%0d%0a++++++++++++++++++%3cListItemsAddress%3e%3d'Readme'!%24Z%245%3a%24Z%2416%3c%2fListItemsAddress%3e%0d%0a++++++++++++++++++%3cType%3e1%3c%2fType%3e%0d%0a++++++++++++++++++%3cNameIndex%3e66%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21%3c%2fY%3e%0d%0a++++++++++++++%3c%2fTD%3e%0d%0a++++++++++++++%3cTD%3e%0d%0a++++++++++++++++%3cStyle%3eClass18%3c%2fStyle%3e%0d%0a++++++++++++++++%3cMerge%3eTrue%3c%2fMerge%3e%0d%0a++++++++++++++++%3cRowSpan+%2f%3e%0d%0a++++++++++++++++%3cColSpan%3e2%3c</t>
  </si>
  <si>
    <t xml:space="preserve"> %2fColSpan%3e%0d%0a++++++++++++++++%3cFormat%3eGeneral%3c%2fFormat%3e%0d%0a++++++++++++++++%3cWidth%3e70.5%3c%2fWidth%3e%0d%0a++++++++++++++++%3cHeight%3e12.75%3c%2fHeight%3e%0d%0a++++++++++++++++%3cAlign%3eCenter%3c%2fAlign%3e%0d%0a++++++++++++++++%3cFontName%3eArial%3c%2fFontName%3e%0d%0a++++++++++++++++%3cWrapText%3eFalse%3c%2fWrapText%3e%0d%0a++++++++++++++++%3cFontSize%3e8%3c%2fFontSize%3e%0d%0a++++++++++++++++%3cX%3e16%3c%2fX%3e%0d%0a++++++++++++++++%3cY%3e21%3c%2fY%3e%0d%0a++++++++++++++++%3cInputCell%3e%0d%0a++++++++++++++++++%3cAddress%3e%3d'Monthly+Schedule'!%24P%2421%3c%2fAddress%3e%0d%0a++++++++++++++++++%3cListItemsAddress%3e%3d'Readme'!%24Z%245%3a%24Z%2416%3c%2fListItemsAddress%3e%0d%0a++++++++++++++++++%3cType%3e1%3c%2fType%3e%0d%0a++++++++++++++++++%3cNameIndex%3e73%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21%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21%3c%2fY%3e%0d%0a++++++++++++++++%3cInputCell%3e%0d%0a++++++++++++++++++%3cAddress%3e%3d'Monthly+Schedule'!%24T%2421%3c%2fAddress%3e%0d%0a++++++++++++++++++%3cListItemsAddress%3e%3d'Readme'!%24Z%245%3a%24Z%2416%3c%2fListItemsAddress%3e%0d%0a++++++++++++++++++%3cType%3e1%3c%2fType%3e%0d%0a++++++++++++++++++%3cNameIndex%3e80%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21%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21%3c%2fY%3e%0d%0a++++++++++++++++%3cInputCell%3e%0d%0a++++++++++++++++++%3cAddress%3e%3d'Monthly+Schedule'!%24X%2421%3c%2fAddress%3e%0d%0a++++++++++++++++++%3cListItemsAddress%3e%3d'Readme'!%24Z%245%3a%24Z%2416%3c%2fListItemsAddress%3e%0d%0a++++++++++++++++++%3cType%3e1%3c%2fType%3e%0d%0a++++++++++++++++++%3cNameIndex%3e87%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21%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21%3c%2fY%3e%0d%0a++++++++++++++++%3cInputCell%3e%0d%0a++++++++++++++++++%3cAddress%3e%3d'Monthly+Schedule'!%24AB%2421%3c%2fAddress%3e%0d%0a++++++++++++++++++%3cListItemsAddress%3e%3d'Readme'!%24Z%245%3a%24Z%2416%3c%2fListItemsAddress%3e%0d%0a++++++++++++++++++%3cType%3e1%3c%2fType%3e%0d%0a++++++++++++++++++%3cNameIndex%3e94%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21%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22%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22%3c%2fY%3e%0d%0a++++++++++++++++%3cInputCell%3e%0d%0a++++++++++++++++++%3cAddress%3e%3d'Monthly+Schedule'!%24D%2422%3c%2fAddress%3e%0d%0a++++++++++++++++++%3cListItemsAddress%3e%3d'Readme'!%24Z%245%3a%24Z%2416%3c%2fListItemsAddress%3e%0d%0a++++++++++++++++++%3cType%3e1%3c%2fType%3e%0d%0a++++++++++++++++++%3cNameIndex%3e53%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22%3c%2fY%3e%0d%0a++++++++++++++++%3cInputCell%3e%0d%0a++++++++++++++++++%3cAddress%3e%3d'Monthly+Schedule'!%24H%2422%3c%2fAddress%3e%0d%0a++++++++++++++++++%3cListItemsAddress%3e%3d'Readme'!%24Z%245%3a%24Z%2416%3c%2fListItemsAddress%3e%0d%0a++++++++++++++++++%3cType%3e1%3c%2fType%3e%0d%0a++++++++++++++++++%3cNameIndex%3e60%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22%3c%2fY%3e%0d%0a++++++++++++++++%3cInputCell%3e%0d%0a++++++++++++++++++%3cAddress%3e%3d'Monthly+Schedule'!%24L%2422%3c%2fAddress%3e%0d%0a++++++++++++++++++%3cListItemsAddress%3e%3d'Readme'!%24Z%245%3a%24Z%2416%3c%2fListItemsAddress%3e%0d%0a++++++++++++++++++%3cType%3e1%3c%2fType%3e%0d%0a++++++++++++++++++%3cNameIndex%3e67%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22%3c%2fY%3e%0d%0a++++++++++++++++%3cInputCell%3e%0d%0a++++++++++++++++++%3cAddress%3e%3d'Monthly+Schedule'!%24P%2422%3c%2fAddress%3e%0d%0a++++++++++++++++++%3cListItemsAddress%3e%3d'Readme'!%24Z%245%3a%24Z%2416%3c%2fListItemsAddress%3e%0d%0a++++++++++++++++++%3cType%3e1%3c%2fType%3e%0d%0a++++++++++++++++++%3cNameIndex%3e74%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22%3c%2fY%3e%0d%0a++++++++++++++++%3cInputCell%3e%0d%0a++++++++++++++++++%3cAddress%3e%3d'Monthly+Schedule'!%24T%2422%3c%2fAddress%3e%0d%0a++++++++++++++++++%3cListItemsAddress%3e%3d'Readme'!%24Z%245%3a%24Z%2416%3c%2fListItemsAddress%3e%0d%0a++++++++++++++++++%3cType%3e1%3c%2fType%3e%0d%0a++++++++++++++++++%3cNameIndex%3e81</t>
  </si>
  <si>
    <t xml:space="preserve"> %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22%3c%2fY%3e%0d%0a++++++++++++++++%3cInputCell%3e%0d%0a++++++++++++++++++%3cAddress%3e%3d'Monthly+Schedule'!%24X%2422%3c%2fAddress%3e%0d%0a++++++++++++++++++%3cListItemsAddress%3e%3d'Readme'!%24Z%245%3a%24Z%2416%3c%2fListItemsAddress%3e%0d%0a++++++++++++++++++%3cType%3e1%3c%2fType%3e%0d%0a++++++++++++++++++%3cNameIndex%3e88%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22%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22%3c%2fY%3e%0d%0a++++++++++++++++%3cInputCell%3e%0d%0a++++++++++++++++++%3cAddress%3e%3d'Monthly+Schedule'!%24AB%2422%3c%2fAddress%3e%0d%0a++++++++++++++++++%3cListItemsAddress%3e%3d'Readme'!%24Z%245%3a%24Z%2416%3c%2fListItemsAddress%3e%0d%0a++++++++++++++++++%3cType%3e1%3c%2fType%3e%0d%0a++++++++++++++++++%3cNameIndex%3e95%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22%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23%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23%3c%2fY%3e%0d%0a++++++++++++++++%3cInputCell%3e%0d%0a++++++++++++++++++%3cAddress%3e%3d'Monthly+Schedule'!%24D%2423%3c%2fAddress%3e%0d%0a++++++++++++++++++%3cListItemsAddress%3e%3d'Readme'!%24Z%245%3a%24Z%2416%3c%2fListItemsAddress%3e%0d%0a++++++++++++++++++%3cType%3e1%3c%2fType%3e%0d%0a++++++++++++++++++%3cNameIndex%3e54%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23%3c%2fY%3e%0d%0a++++++++++++++++%3cInputCell%3e%0d%0a++++++++++++++++++%3cAddress%3e%3d'Monthly+Schedule'!%24H%2423%3c%2fAddress%3e%0d%0a++++++++++++++++++%3cListItemsAddress%3e%3d'Readme'!%24Z%245%3a%24Z%2416%3c%2fListItemsAddress%3e%0d%0a++++++++++++++++++%3cType%3e1%3c%2fType%3e%0d%0a++++++++++++++++++%3cNameIndex%3e61%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23%3c%2fY%3e%0d%0a++++++++++++++++%3cInputCell%3e%0d%0a++++++++++++++++++%3cAddress%3e%3d'Monthly+Schedule'!%24L%2423%3c%2fAddress%3e%0d%0a++++++++++++++++++%3cListItemsAddress%3e%3d'Readme'!%24Z%245%3a%24Z%2416%3c%2fListItemsAddress%3e%0d%0a++++++++++++++++++%3cType%3e1%3c%2fType%3e%0d%0a++++++++++++++++++%3cNameIndex%3e68%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23%3c%2fY%3e%0d%0a++++++++++++++++%3cInputCell%3e%0d%0a++++++++++++++++++%3cAddress%3e%3d'Monthly+Schedule'!%24P%2423%3c%2fAddress%3e%0d%0a++++++++++++++++++%3cListItemsAddress%3e%3d'Readme'!%24Z%245%3a%24Z%2416%3c%2fListItemsAddress%3e%0d%0a++++++++++++++++++%3cType%3e1%3c%2fType%3e%0d%0a++++++++++++++++++%3cNameIndex%3e75%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23%3c%2fY%3e%0d%0a++++++++++++++++%3cInputCell%3e%0d%0a++++++++++++++++++%3cAddress%3e%3d'Monthly+Schedule'!%24T%2423%3c%2fAddress%3e%0d%0a++++++++++++++++++%3cListItemsAddress%3e%3d'Readme'!%24Z%245%3a%24Z%2416%3c%2fListItemsAddress%3e%0d%0a++++++++++++++++++%3cType%3e1%3c%2fType%3e%0d%0a++++++++++++++++++%3cNameIndex%3e82%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23%3c%2fY%3e%0d%0a++++++++++++++++%3cInputCell%3e%0d%0a++++++++++++++++++%3cAddress%3e%3d'Monthly+Schedule'!%24X%2423%3c%2fAddress%3e%0d%0a++++++++++++++++++%3cListItemsAddress%3e%3d'Readme'!%24Z%245%3a%24Z%2416%3c%2fListItemsAddress%3e%0d%0a++++++++++++++++++%3cType%3e1%3c%2fType%3e%0d%0a++++++++++++++++++%3cNameIndex%3e89%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t>
  </si>
  <si>
    <t xml:space="preserve"> ++++++++++++++%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23%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23%3c%2fY%3e%0d%0a++++++++++++++++%3cInputCell%3e%0d%0a++++++++++++++++++%3cAddress%3e%3d'Monthly+Schedule'!%24AB%2423%3c%2fAddress%3e%0d%0a++++++++++++++++++%3cListItemsAddress%3e%3d'Readme'!%24Z%245%3a%24Z%2416%3c%2fListItemsAddress%3e%0d%0a++++++++++++++++++%3cType%3e1%3c%2fType%3e%0d%0a++++++++++++++++++%3cNameIndex%3e96%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23%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24%3c%2fY%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24%3c%2fY%3e%0d%0a++++++++++++++++%3cInputCell%3e%0d%0a++++++++++++++++++%3cAddress%3e%3d'Monthly+Schedule'!%24D%2424%3c%2fAddress%3e%0d%0a++++++++++++++++++%3cListItemsAddress%3e%3d'Readme'!%24Z%245%3a%24Z%2416%3c%2fListItemsAddress%3e%0d%0a++++++++++++++++++%3cType%3e1%3c%2fType%3e%0d%0a++++++++++++++++++%3cNameIndex%3e55%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24%3c%2fY%3e%0d%0a++++++++++++++++%3cInputCell%3e%0d%0a++++++++++++++++++%3cAddress%3e%3d'Monthly+Schedule'!%24H%2424%3c%2fAddress%3e%0d%0a++++++++++++++++++%3cListItemsAddress%3e%3d'Readme'!%24Z%245%3a%24Z%2416%3c%2fListItemsAddress%3e%0d%0a++++++++++++++++++%3cType%3e1%3c%2fType%3e%0d%0a++++++++++++++++++%3cNameIndex%3e62%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24%3c%2fY%3e%0d%0a++++++++++++++++%3cInputCell%3e%0d%0a++++++++++++++++++%3cAddress%3e%3d'Monthly+Schedule'!%24L%2424%3c%2fAddress%3e%0d%0a++++++++++++++++++%3cListItemsAddress%3e%3d'Readme'!%24Z%245%3a%24Z%2416%3c%2fListItemsAddress%3e%0d%0a++++++++++++++++++%3cType%3e1%3c%2fType%3e%0d%0a++++++++++++++++++%3cNameIndex%3e69%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24%3c%2fY%3e%0d%0a++++++++++++++++%3cInputCell%3e%0d%0a++++++++++++++++++%3cAddress%3e%3d'Monthly+Schedule'!%24P%2424%3c%2fAddress%3e%0d%0a++++++++++++++++++%3cListItemsAddress%3e%3d'Readme'!%24Z%245%3a%24Z%2416%3c%2fListItemsAddress%3e%0d%0a++++++++++++++++++%3cType%3e1%3c%2fType%3e%0d%0a++++++++++++++++++%3cNameIndex%3e76%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24%3c%2fY%3e%0d%0a++++++++++++++++%3cInputCell%3e%0d%0a++++++++++++++++++%3cAddress%3e%3d'Monthly+Schedule'!%24T%2424%3c%2fAddress%3e%0d%0a++++++++++++++++++%3cListItemsAddress%3e%3d'Readme'!%24Z%245%3a%24Z%2416%3c%2fListItemsAddress%3e%0d%0a++++++++++++++++++%3cType%3e1%3c%2fType%3e%0d%0a++++++++++++++++++%3cNameIndex%3e83%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24%3c%2fY%3e%0d%0a++++++++++++++++%3cInputCell%3e%0d%0a++++++++++++++++++%3cAddress%3e%3d'Monthly+Schedule'!%24X%2424%3c%2fAddress%3e%0d%0a++++++++++++++++++%3cListItemsAddress%3e%3d'Readme'!%24Z%245%3a%24Z%2416%3c%2fListItemsAddress%3e%0d%0a++++++++++++++++++%3cType%3e1%3c%2fType%3e%0d%0a++++++++++++++++++%3cNameIndex%3e90%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24%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24%3c%2fY%3e%0d%0a++++++++++++++++%3cInputCell%3e%0d%0a++++++++++++++++++%3cAddress%3e%3d'Monthly+Schedule'!%24AB%2424%3c%2fAddress%3e%0d%0a++++++++++++++++++%3cListItemsAddress%3e%3d'Readme'!%24Z%245%3a%24Z%2416%3c%2fListItemsAddress%3e%0d%0a++++++++++++++++++%3cType%3e1%3c%2fType%3e%0d%0a++++++++++++++++++%3cNameIndex%3e97%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t>
  </si>
  <si>
    <t xml:space="preserve"> 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24%3c%2fY%3e%0d%0a++++++++++++++%3c%2fTD%3e%0d%0a++++++++++++%3c%2fTDs%3e%0d%0a++++++++++++%3cIsRowVisible%3etrue%3c%2fIsRowVisible%3e%0d%0a++++++++++%3c%2fTR%3e%0d%0a++++++++++%3cTR%3e%0d%0a++++++++++++%3cTDs%3e%0d%0a++++++++++++++%3cTD%3e%0d%0a++++++++++++++++%3cStyle%3eClass23%3c%2fStyle%3e%0d%0a++++++++++++++++%3cMerge%3eFalse%3c%2fMerge%3e%0d%0a++++++++++++++++%3cWidth%3e24.75%3c%2fWidth%3e%0d%0a++++++++++++++++%3cHeight%3e12.75%3c%2fHeight%3e%0d%0a++++++++++++++++%3cAlign%3eLeft%3c%2fAlign%3e%0d%0a++++++++++++++++%3cFontName%3eArial%3c%2fFontName%3e%0d%0a++++++++++++++++%3cWrapText%3eFalse%3c%2fWrapText%3e%0d%0a++++++++++++++++%3cFontSize%3e8%3c%2fFontSize%3e%0d%0a++++++++++++++++%3cX%3e1%3c%2fX%3e%0d%0a++++++++++++++++%3cY%3e25%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3c%2fX%3e%0d%0a++++++++++++++++%3cY%3e25%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3%3c%2fX%3e%0d%0a++++++++++++++++%3cY%3e25%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4%3c%2fX%3e%0d%0a++++++++++++++++%3cY%3e25%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5%3c%2fX%3e%0d%0a++++++++++++++++%3cY%3e25%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6%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7%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8%3c%2fX%3e%0d%0a++++++++++++++++%3cY%3e25%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9%3c%2fX%3e%0d%0a++++++++++++++++%3cY%3e25%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10%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11%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12%3c%2fX%3e%0d%0a++++++++++++++++%3cY%3e25%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13%3c%2fX%3e%0d%0a++++++++++++++++%3cY%3e25%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14%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15%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16%3c%2fX%3e%0d%0a++++++++++++++++%3cY%3e25%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17%3c%2fX%3e%0d%0a++++++++++++++++%3cY%3e25%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18%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19%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20%3c%2fX%3e%0d%0a++++++++++++++++%3cY%3e25%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21%3c%2fX%3e%0d%0a++++++++++++++++%3cY%3e25%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22%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23%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24%3c%2fX%3e%0d%0a++++++++++++++++%3cY%3e25%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25%3c%2fX%3e%0d%0a++++++++++++++++%3cY%3e25%3c%2fY%3e%0d%0a++++++++++++++%3c%2fTD%3e%0d%0a++++++++++++++%3cTD%3e%0d%0a++++++++++++++++%3cStyle%3eClass26%3c%2fStyle%3e%0d%0a++++++++++++++++%3cMerge%3eFalse%3c%2fMerge%3e%0d%0a++++++++++++++++%3cWidth%3e24.75%3c%2fWidth%3e%0d%0a++++++++++++++++%3cHeight%3e12.75%3c%2fHeight%3e%0d%0a++++++++++++++++%3cAlign%3eLeft%3c%2fAlign%3e%0d%0a++++++++++++++++%3cFontName%3eArial%3c%2fFontName%3e%0d%0a++++++++++++++++%3cWrapText%3eFalse%3c%2fWrapText%3e%0d%0a++++++++++++++++%3cFontSize%3e9%3c%2fFontSize%3e%0d%0a++++++++++++++++%3cX%3e26%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27%3c%2fX%3e%0d%0a++++++++++++++++%3cY%3e25%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28%3c%2fX%3e%0d%0a++++++++++++++++%3cY%3e25%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29%3c%2fX%3e%0d%0a++++++++++++++++%3cY%3e25%3c%2fY%3e%0d%0a++++++++++++++%3c%2fTD%3e%0d%0a++++++++++++++%3cTD%3e%0d%0a++++++++++++++++%3cStyle%3eClass8%3c%2fStyle%3e%0d%0a++++++++++++++++%3cMerge%3eFalse%3c%2fMerge%3e%0d%0a++++++++++++++++%3cWidth%3e24.75%3c%2fWidth%3e%0d%0a++++++++++++++++%3cHeight%3e12.75%3c%2fHeight%3e%0d%0a++++++++++++++++%3cAlign%3eLeft%3c%2fAlign%3e%0d%0a++++++++++++++++%3cFontName%3eCalibri%3c%2fFontName%3e%0d%0a++++++++++++++++%3cWrapText%3eFalse%3c%2fWrapText%3e%0d%0a++++++++++++++++%3cFontSize%3e9%3c%2fFontSize%3e%0d%0a++++++++++++++++%3cX%3e30%3c%2fX%3e%0d%0a++++++++++++++++%3cY%3e25%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6%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10%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14%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18%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22%3c%2fX%3e%0d%0a++++++++++++++++%3cY%3e26%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26%3c%2fX%3e%0d%0a++++++++++++++++%3cY%3e26%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26%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6%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10%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14%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18%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22%3c%2fX%3e%0d%0a++++++++++++++++%3cY%3e27%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26%3c%2fX%3e%0d%0a++++++++++++++++%3cY%3e27%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27%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t>
  </si>
  <si>
    <t xml:space="preserve"> FontSize%3e%0d%0a++++++++++++++++%3cX%3e2%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4%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6%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8%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10%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12%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14%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16%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18%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20%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22%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24%3c%2fX%3e%0d%0a++++++++++++++++%3cY%3e28%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26%3c%2fX%3e%0d%0a++++++++++++++++%3cY%3e28%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28%3c%2fX%3e%0d%0a++++++++++++++++%3cY%3e28%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28%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29%3c%2fY%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29%3c%2fY%3e%0d%0a++++++++++++++++%3cInputCell%3e%0d%0a++++++++++++++++++%3cAddress%3e%3d'Monthly+Schedule'!%24D%2429%3c%2fAddress%3e%0d%0a++++++++++++++++++%3cListItemsAddress%3e%3d'Readme'!%24Z%245%3a%24Z%2416%3c%2fListItemsAddress%3e%0d%0a++++++++++++++++++%3cType%3e1%3c%2fType%3e%0d%0a++++++++++++++++++%3cNameIndex%3e98%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29%3c%2fY%3e%0d%0a++++++++++++++++%3cInputCell%3e%0d%0a++++++++++++++++++%3cAddress%3e%3d'Monthly+Schedule'!%24H%2429%3c%2fAddress%3e%0d%0a++++++++++++++++++%3cListItemsAddress%3e%3d'Readme'!%24Z%245%3a%24Z%2416%3c%2fListItemsAddress%3e%0d%0a++++++++++++++++++%3cType%3e1%3c%2fType%3e%0d%0a++++++++++++++++++%3cNameIndex%3e105%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29%3c%2fY%3e%0d%0a++++++++++++++++%3cInputCell%3e%0d%0a++++++++++++++++++%3cAddress%3e%3d'Monthly+Schedule'!%24L%2429%3c%2fAddress%3e%0d%0a++++++++++++++++++%3cListItemsAddress%3e%3d'Readme'!%24Z%245%3a%24Z%2416%3c%2fListItemsAddress%3e%0d%0a++++++++++++++++++%3cType%3e1%3c%2fType%3e%0d%0a++++++++++++++++++%3cNameIndex%3e112%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29%3c%2fY%3e%0d%0a++++++++++++++++%3cInputCell%3e%0d%0a++++++++++++++++++%3cAddress%3e%3d'Monthly+Schedule'!%24P%2429%3c%2fAddress%3e%0d%0a++++++++++++++++++%3cListItemsAddress%3e%3d'Readme'!%24Z%245%3a%24Z%2416%3c%2fListItemsAddress%3e%0d%0a++++++++++++++++++%3cType%3e1%3c%2fType%3e%0d%0a++++++++++++++++++%3cNameIndex%3e119%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29%3c%2fY%3e%0d%0a++++++++++++++++%3cInputCell%3e%0d%0a++++++++++++++++++%3cAddress%3e%3d'Monthly+Schedule'!%24T%2429%3c%2fAddress%3e%0d%0a++++++++++++++++++%3cListItemsAddress%3e%3d'Readme'!%24Z%245%3a%24Z%2416%3c%2fListItemsAddress%3e%0d%0a++++++++++++++++++%3cType%3e1%3c%2fType%3e%0d%0a++++++++++++++++++%3cNameIndex%3e126%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29%3c%2fY%3e%0d%0a++++++++++++++++%3cInputCell%3e%0d%0a++++++++++++++++++%3cAddress%3e%3d'Monthly+Schedule'!%24X%2429%3c%2fAddress%3e%0d%0a++++++++++++++++++%3cListItemsAddress%3e%3d'Readme'!%24Z%245%3a%24Z%2416%3c%2fListItemsAddress%3e%0d%0a++++++++++++++++++%3cType%3e1%3c%2fType%3e%0d%0a++++++++++++++++++%3cNameIndex%3e133%3c%2fNameIndex%3e%0d%0a++++++++++++++++++%3cIsHidingEnabled%3efalse%3c%2fIsHidingEnabled%3e%0d%0a++++++++++++++++++%3cIsDisablingEnabled%3efalse%3c%2fIsDisablingEnabled%3e%0d%0a++++++++++++++++++%3cRequiresValidation%3efalse%3c%2fRequiresValidation%3e%0d%0a++++++++++++++++++%3cNumberFormatting%3efalse%3c%2fNumberFormatting%3e%0d%0a++++++</t>
  </si>
  <si>
    <t xml:space="preserve"> ++++++++++++%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29%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29%3c%2fY%3e%0d%0a++++++++++++++++%3cInputCell%3e%0d%0a++++++++++++++++++%3cAddress%3e%3d'Monthly+Schedule'!%24AB%2429%3c%2fAddress%3e%0d%0a++++++++++++++++++%3cListItemsAddress%3e%3d'Readme'!%24Z%245%3a%24Z%2416%3c%2fListItemsAddress%3e%0d%0a++++++++++++++++++%3cType%3e1%3c%2fType%3e%0d%0a++++++++++++++++++%3cNameIndex%3e140%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29%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30%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30%3c%2fY%3e%0d%0a++++++++++++++++%3cInputCell%3e%0d%0a++++++++++++++++++%3cAddress%3e%3d'Monthly+Schedule'!%24D%2430%3c%2fAddress%3e%0d%0a++++++++++++++++++%3cListItemsAddress%3e%3d'Readme'!%24Z%245%3a%24Z%2416%3c%2fListItemsAddress%3e%0d%0a++++++++++++++++++%3cType%3e1%3c%2fType%3e%0d%0a++++++++++++++++++%3cNameIndex%3e99%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30%3c%2fY%3e%0d%0a++++++++++++++++%3cInputCell%3e%0d%0a++++++++++++++++++%3cAddress%3e%3d'Monthly+Schedule'!%24H%2430%3c%2fAddress%3e%0d%0a++++++++++++++++++%3cListItemsAddress%3e%3d'Readme'!%24Z%245%3a%24Z%2416%3c%2fListItemsAddress%3e%0d%0a++++++++++++++++++%3cType%3e1%3c%2fType%3e%0d%0a++++++++++++++++++%3cNameIndex%3e106%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30%3c%2fY%3e%0d%0a++++++++++++++++%3cInputCell%3e%0d%0a++++++++++++++++++%3cAddress%3e%3d'Monthly+Schedule'!%24L%2430%3c%2fAddress%3e%0d%0a++++++++++++++++++%3cListItemsAddress%3e%3d'Readme'!%24Z%245%3a%24Z%2416%3c%2fListItemsAddress%3e%0d%0a++++++++++++++++++%3cType%3e1%3c%2fType%3e%0d%0a++++++++++++++++++%3cNameIndex%3e113%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30%3c%2fY%3e%0d%0a++++++++++++++++%3cInputCell%3e%0d%0a++++++++++++++++++%3cAddress%3e%3d'Monthly+Schedule'!%24P%2430%3c%2fAddress%3e%0d%0a++++++++++++++++++%3cListItemsAddress%3e%3d'Readme'!%24Z%245%3a%24Z%2416%3c%2fListItemsAddress%3e%0d%0a++++++++++++++++++%3cType%3e1%3c%2fType%3e%0d%0a++++++++++++++++++%3cNameIndex%3e120%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30%3c%2fY%3e%0d%0a++++++++++++++++%3cInputCell%3e%0d%0a++++++++++++++++++%3cAddress%3e%3d'Monthly+Schedule'!%24T%2430%3c%2fAddress%3e%0d%0a++++++++++++++++++%3cListItemsAddress%3e%3d'Readme'!%24Z%245%3a%24Z%2416%3c%2fListItemsAddress%3e%0d%0a++++++++++++++++++%3cType%3e1%3c%2fType%3e%0d%0a++++++++++++++++++%3cNameIndex%3e127%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30%3c%2fY%3e%0d%0a++++++++++++++++%3cInputCell%3e%0d%0a++++++++++++++++++%3cAddress%3e%3d'Monthly+Schedule'!%24X%2430%3c%2fAddress%3e%0d%0a++++++++++++++++++%3cListItemsAddress%3e%3d'Readme'!%24Z%245%3a%24Z%2416%3c%2fListItemsAddress%3e%0d%0a++++++++++++++++++%3cType%3e1%3c%2fType%3e%0d%0a++++++++++++++++++%3cNameIndex%3e134%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30%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30%3c%2fY%3e%0d%0a++++++++++++++++%3cInputCell%3e%0d%0a++++++++++++++++++%3cAddress%3e%3d'Monthly+Schedule'!%24AB%2430%3c%2fAddress%3e%0d%0a++++++++++++++++++%3cListItemsAddress%3e%3d'Readme'!%24Z%245%3a%24Z%2416%3c%2fListItemsAddress%3e%0d%0a++++++++++++++++++%3cType%3e1%3c%2fType%3e%0d%0a++++++++++++++++++%3cNameIndex%3e141%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t>
  </si>
  <si>
    <t xml:space="preserve"> ++++++++%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30%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31%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31%3c%2fY%3e%0d%0a++++++++++++++++%3cInputCell%3e%0d%0a++++++++++++++++++%3cAddress%3e%3d'Monthly+Schedule'!%24D%2431%3c%2fAddress%3e%0d%0a++++++++++++++++++%3cListItemsAddress%3e%3d'Readme'!%24Z%245%3a%24Z%2416%3c%2fListItemsAddress%3e%0d%0a++++++++++++++++++%3cType%3e1%3c%2fType%3e%0d%0a++++++++++++++++++%3cNameIndex%3e100%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31%3c%2fY%3e%0d%0a++++++++++++++++%3cInputCell%3e%0d%0a++++++++++++++++++%3cAddress%3e%3d'Monthly+Schedule'!%24H%2431%3c%2fAddress%3e%0d%0a++++++++++++++++++%3cListItemsAddress%3e%3d'Readme'!%24Z%245%3a%24Z%2416%3c%2fListItemsAddress%3e%0d%0a++++++++++++++++++%3cType%3e1%3c%2fType%3e%0d%0a++++++++++++++++++%3cNameIndex%3e107%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31%3c%2fY%3e%0d%0a++++++++++++++++%3cInputCell%3e%0d%0a++++++++++++++++++%3cAddress%3e%3d'Monthly+Schedule'!%24L%2431%3c%2fAddress%3e%0d%0a++++++++++++++++++%3cListItemsAddress%3e%3d'Readme'!%24Z%245%3a%24Z%2416%3c%2fListItemsAddress%3e%0d%0a++++++++++++++++++%3cType%3e1%3c%2fType%3e%0d%0a++++++++++++++++++%3cNameIndex%3e114%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31%3c%2fY%3e%0d%0a++++++++++++++++%3cInputCell%3e%0d%0a++++++++++++++++++%3cAddress%3e%3d'Monthly+Schedule'!%24P%2431%3c%2fAddress%3e%0d%0a++++++++++++++++++%3cListItemsAddress%3e%3d'Readme'!%24Z%245%3a%24Z%2416%3c%2fListItemsAddress%3e%0d%0a++++++++++++++++++%3cType%3e1%3c%2fType%3e%0d%0a++++++++++++++++++%3cNameIndex%3e121%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31%3c%2fY%3e%0d%0a++++++++++++++++%3cInputCell%3e%0d%0a++++++++++++++++++%3cAddress%3e%3d'Monthly+Schedule'!%24T%2431%3c%2fAddress%3e%0d%0a++++++++++++++++++%3cListItemsAddress%3e%3d'Readme'!%24Z%245%3a%24Z%2416%3c%2fListItemsAddress%3e%0d%0a++++++++++++++++++%3cType%3e1%3c%2fType%3e%0d%0a++++++++++++++++++%3cNameIndex%3e128%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31%3c%2fY%3e%0d%0a++++++++++++++++%3cInputCell%3e%0d%0a++++++++++++++++++%3cAddress%3e%3d'Monthly+Schedule'!%24X%2431%3c%2fAddress%3e%0d%0a++++++++++++++++++%3cListItemsAddress%3e%3d'Readme'!%24Z%245%3a%24Z%2416%3c%2fListItemsAddress%3e%0d%0a++++++++++++++++++%3cType%3e1%3c%2fType%3e%0d%0a++++++++++++++++++%3cNameIndex%3e135%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31%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31%3c%2fY%3e%0d%0a++++++++++++++++%3cInputCell%3e%0d%0a++++++++++++++++++%3cAddress%3e%3d'Monthly+Schedule'!%24AB%2431%3c%2fAddress%3e%0d%0a++++++++++++++++++%3cListItemsAddress%3e%3d'Readme'!%24Z%245%3a%24Z%2416%3c%2fListItemsAddress%3e%0d%0a++++++++++++++++++%3cType%3e1%3c%2fType%3e%0d%0a++++++++++++++++++%3cNameIndex%3e142%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31%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32%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32%3c%2fY%3e%0d%0a++++++++++++++++%3cInputCell%3e%0d%0a++++++++++++++++++%3cAddress%3e%3d'Monthly+Schedule'!%24D%2432%3c%2fAddress%3e%0d%0a++++++++++++++++++%3cListItemsAddress%3e%3d'Readme'!%24Z%245%3a%24Z%2416%3c%2fListItemsAddress%3e%0d%0a++++++++++++++++++%3cType%3e1%3c%2fType%3e%0d%0a++++++++++++++++++%3cNameIndex%3e101%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t>
  </si>
  <si>
    <t xml:space="preserve"> 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32%3c%2fY%3e%0d%0a++++++++++++++++%3cInputCell%3e%0d%0a++++++++++++++++++%3cAddress%3e%3d'Monthly+Schedule'!%24H%2432%3c%2fAddress%3e%0d%0a++++++++++++++++++%3cListItemsAddress%3e%3d'Readme'!%24Z%245%3a%24Z%2416%3c%2fListItemsAddress%3e%0d%0a++++++++++++++++++%3cType%3e1%3c%2fType%3e%0d%0a++++++++++++++++++%3cNameIndex%3e108%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32%3c%2fY%3e%0d%0a++++++++++++++++%3cInputCell%3e%0d%0a++++++++++++++++++%3cAddress%3e%3d'Monthly+Schedule'!%24L%2432%3c%2fAddress%3e%0d%0a++++++++++++++++++%3cListItemsAddress%3e%3d'Readme'!%24Z%245%3a%24Z%2416%3c%2fListItemsAddress%3e%0d%0a++++++++++++++++++%3cType%3e1%3c%2fType%3e%0d%0a++++++++++++++++++%3cNameIndex%3e115%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32%3c%2fY%3e%0d%0a++++++++++++++++%3cInputCell%3e%0d%0a++++++++++++++++++%3cAddress%3e%3d'Monthly+Schedule'!%24P%2432%3c%2fAddress%3e%0d%0a++++++++++++++++++%3cListItemsAddress%3e%3d'Readme'!%24Z%245%3a%24Z%2416%3c%2fListItemsAddress%3e%0d%0a++++++++++++++++++%3cType%3e1%3c%2fType%3e%0d%0a++++++++++++++++++%3cNameIndex%3e122%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32%3c%2fY%3e%0d%0a++++++++++++++++%3cInputCell%3e%0d%0a++++++++++++++++++%3cAddress%3e%3d'Monthly+Schedule'!%24T%2432%3c%2fAddress%3e%0d%0a++++++++++++++++++%3cListItemsAddress%3e%3d'Readme'!%24Z%245%3a%24Z%2416%3c%2fListItemsAddress%3e%0d%0a++++++++++++++++++%3cType%3e1%3c%2fType%3e%0d%0a++++++++++++++++++%3cNameIndex%3e129%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32%3c%2fY%3e%0d%0a++++++++++++++++%3cInputCell%3e%0d%0a++++++++++++++++++%3cAddress%3e%3d'Monthly+Schedule'!%24X%2432%3c%2fAddress%3e%0d%0a++++++++++++++++++%3cListItemsAddress%3e%3d'Readme'!%24Z%245%3a%24Z%2416%3c%2fListItemsAddress%3e%0d%0a++++++++++++++++++%3cType%3e1%3c%2fType%3e%0d%0a++++++++++++++++++%3cNameIndex%3e136%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32%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32%3c%2fY%3e%0d%0a++++++++++++++++%3cInputCell%3e%0d%0a++++++++++++++++++%3cAddress%3e%3d'Monthly+Schedule'!%24AB%2432%3c%2fAddress%3e%0d%0a++++++++++++++++++%3cListItemsAddress%3e%3d'Readme'!%24Z%245%3a%24Z%2416%3c%2fListItemsAddress%3e%0d%0a++++++++++++++++++%3cType%3e1%3c%2fType%3e%0d%0a++++++++++++++++++%3cNameIndex%3e143%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32%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33%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33%3c%2fY%3e%0d%0a++++++++++++++++%3cInputCell%3e%0d%0a++++++++++++++++++%3cAddress%3e%3d'Monthly+Schedule'!%24D%2433%3c%2fAddress%3e%0d%0a++++++++++++++++++%3cListItemsAddress%3e%3d'Readme'!%24Z%245%3a%24Z%2416%3c%2fListItemsAddress%3e%0d%0a++++++++++++++++++%3cType%3e1%3c%2fType%3e%0d%0a++++++++++++++++++%3cNameIndex%3e102%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33%3c%2fY%3e%0d%0a++++++++++++++++%3cInputCell%3e%0d%0a++++++++++++++++++%3cAddress%3e%3d'Monthly+Schedule'!%24H%2433%3c%2fAddress%3e%0d%0a++++++++++++++++++%3cListItemsAddress%3e%3d'Readme'!%24Z%245%3a%24Z%2416%3c%2fListItemsAddress%3e%0d%0a++++++++++++++++++%3cType%3e1%3c%2fType%3e%0d%0a++++++++++++++++++%3cNameIndex%3e109%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t>
  </si>
  <si>
    <t xml:space="preserve"> %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33%3c%2fY%3e%0d%0a++++++++++++++++%3cInputCell%3e%0d%0a++++++++++++++++++%3cAddress%3e%3d'Monthly+Schedule'!%24L%2433%3c%2fAddress%3e%0d%0a++++++++++++++++++%3cListItemsAddress%3e%3d'Readme'!%24Z%245%3a%24Z%2416%3c%2fListItemsAddress%3e%0d%0a++++++++++++++++++%3cType%3e1%3c%2fType%3e%0d%0a++++++++++++++++++%3cNameIndex%3e116%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33%3c%2fY%3e%0d%0a++++++++++++++++%3cInputCell%3e%0d%0a++++++++++++++++++%3cAddress%3e%3d'Monthly+Schedule'!%24P%2433%3c%2fAddress%3e%0d%0a++++++++++++++++++%3cListItemsAddress%3e%3d'Readme'!%24Z%245%3a%24Z%2416%3c%2fListItemsAddress%3e%0d%0a++++++++++++++++++%3cType%3e1%3c%2fType%3e%0d%0a++++++++++++++++++%3cNameIndex%3e123%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33%3c%2fY%3e%0d%0a++++++++++++++++%3cInputCell%3e%0d%0a++++++++++++++++++%3cAddress%3e%3d'Monthly+Schedule'!%24T%2433%3c%2fAddress%3e%0d%0a++++++++++++++++++%3cListItemsAddress%3e%3d'Readme'!%24Z%245%3a%24Z%2416%3c%2fListItemsAddress%3e%0d%0a++++++++++++++++++%3cType%3e1%3c%2fType%3e%0d%0a++++++++++++++++++%3cNameIndex%3e130%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33%3c%2fY%3e%0d%0a++++++++++++++++%3cInputCell%3e%0d%0a++++++++++++++++++%3cAddress%3e%3d'Monthly+Schedule'!%24X%2433%3c%2fAddress%3e%0d%0a++++++++++++++++++%3cListItemsAddress%3e%3d'Readme'!%24Z%245%3a%24Z%2416%3c%2fListItemsAddress%3e%0d%0a++++++++++++++++++%3cType%3e1%3c%2fType%3e%0d%0a++++++++++++++++++%3cNameIndex%3e137%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33%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33%3c%2fY%3e%0d%0a++++++++++++++++%3cInputCell%3e%0d%0a++++++++++++++++++%3cAddress%3e%3d'Monthly+Schedule'!%24AB%2433%3c%2fAddress%3e%0d%0a++++++++++++++++++%3cListItemsAddress%3e%3d'Readme'!%24Z%245%3a%24Z%2416%3c%2fListItemsAddress%3e%0d%0a++++++++++++++++++%3cType%3e1%3c%2fType%3e%0d%0a++++++++++++++++++%3cNameIndex%3e144%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33%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34%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34%3c%2fY%3e%0d%0a++++++++++++++++%3cInputCell%3e%0d%0a++++++++++++++++++%3cAddress%3e%3d'Monthly+Schedule'!%24D%2434%3c%2fAddress%3e%0d%0a++++++++++++++++++%3cListItemsAddress%3e%3d'Readme'!%24Z%245%3a%24Z%2416%3c%2fListItemsAddress%3e%0d%0a++++++++++++++++++%3cType%3e1%3c%2fType%3e%0d%0a++++++++++++++++++%3cNameIndex%3e103%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34%3c%2fY%3e%0d%0a++++++++++++++++%3cInputCell%3e%0d%0a++++++++++++++++++%3cAddress%3e%3d'Monthly+Schedule'!%24H%2434%3c%2fAddress%3e%0d%0a++++++++++++++++++%3cListItemsAddress%3e%3d'Readme'!%24Z%245%3a%24Z%2416%3c%2fListItemsAddress%3e%0d%0a++++++++++++++++++%3cType%3e1%3c%2fType%3e%0d%0a++++++++++++++++++%3cNameIndex%3e110%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34%3c%2fY%3e%0d%0a++++++++++++++++%3cInputCell%3e%0d%0a++++++++++++++++++%3cAddress%3e%3d'Monthly+Schedule'!%24L%2434%3c%2fAddress%3e%0d%0a++++++++++++++++++%3cListItemsAddress%3e%3d'Readme'!%24Z%245%3a%24Z%2416%3c%2fListItemsAddress%3e%0d%0a++++++++++++++++++%3cType%3e1%3c%2fType%3e%0d%0a++++++++++++++++++%3cNameIndex%3e117%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t>
  </si>
  <si>
    <t xml:space="preserve"> idth%3e49.5%3c%2fWidth%3e%0d%0a++++++++++++++++%3cHeight%3e12.75%3c%2fHeight%3e%0d%0a++++++++++++++++%3cFontName%3eArial%3c%2fFontName%3e%0d%0a++++++++++++++++%3cWrapText%3eFalse%3c%2fWrapText%3e%0d%0a++++++++++++++++%3cFontSize%3e8%3c%2fFontSize%3e%0d%0a++++++++++++++++%3cX%3e14%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34%3c%2fY%3e%0d%0a++++++++++++++++%3cInputCell%3e%0d%0a++++++++++++++++++%3cAddress%3e%3d'Monthly+Schedule'!%24P%2434%3c%2fAddress%3e%0d%0a++++++++++++++++++%3cListItemsAddress%3e%3d'Readme'!%24Z%245%3a%24Z%2416%3c%2fListItemsAddress%3e%0d%0a++++++++++++++++++%3cType%3e1%3c%2fType%3e%0d%0a++++++++++++++++++%3cNameIndex%3e124%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34%3c%2fY%3e%0d%0a++++++++++++++++%3cInputCell%3e%0d%0a++++++++++++++++++%3cAddress%3e%3d'Monthly+Schedule'!%24T%2434%3c%2fAddress%3e%0d%0a++++++++++++++++++%3cListItemsAddress%3e%3d'Readme'!%24Z%245%3a%24Z%2416%3c%2fListItemsAddress%3e%0d%0a++++++++++++++++++%3cType%3e1%3c%2fType%3e%0d%0a++++++++++++++++++%3cNameIndex%3e131%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34%3c%2fY%3e%0d%0a++++++++++++++++%3cInputCell%3e%0d%0a++++++++++++++++++%3cAddress%3e%3d'Monthly+Schedule'!%24X%2434%3c%2fAddress%3e%0d%0a++++++++++++++++++%3cListItemsAddress%3e%3d'Readme'!%24Z%245%3a%24Z%2416%3c%2fListItemsAddress%3e%0d%0a++++++++++++++++++%3cType%3e1%3c%2fType%3e%0d%0a++++++++++++++++++%3cNameIndex%3e138%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34%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34%3c%2fY%3e%0d%0a++++++++++++++++%3cInputCell%3e%0d%0a++++++++++++++++++%3cAddress%3e%3d'Monthly+Schedule'!%24AB%2434%3c%2fAddress%3e%0d%0a++++++++++++++++++%3cListItemsAddress%3e%3d'Readme'!%24Z%245%3a%24Z%2416%3c%2fListItemsAddress%3e%0d%0a++++++++++++++++++%3cType%3e1%3c%2fType%3e%0d%0a++++++++++++++++++%3cNameIndex%3e145%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34%3c%2fY%3e%0d%0a++++++++++++++%3c%2fTD%3e%0d%0a++++++++++++%3c%2fTDs%3e%0d%0a++++++++++++%3cIsRowVisible%3etrue%3c%2fIsRowVisible%3e%0d%0a++++++++++%3c%2fTR%3e%0d%0a++++++++++%3cTR%3e%0d%0a++++++++++++%3cTDs%3e%0d%0a++++++++++++++%3cTD%3e%0d%0a++++++++++++++++%3cStyle%3eClass9%3c%2fStyle%3e%0d%0a++++++++++++++++%3cMerge%3eFalse%3c%2fMerge%3e%0d%0a++++++++++++++++%3cWidth%3e24.75%3c%2fWidth%3e%0d%0a++++++++++++++++%3cHeight%3e12.75%3c%2fHeight%3e%0d%0a++++++++++++++++%3cAlign%3eLeft%3c%2fAlign%3e%0d%0a++++++++++++++++%3cFontName%3eArial%3c%2fFontName%3e%0d%0a++++++++++++++++%3cWrapText%3eFalse%3c%2fWrapText%3e%0d%0a++++++++++++++++%3cFontSize%3e8%3c%2fFontSize%3e%0d%0a++++++++++++++++%3cX%3e1%3c%2fX%3e%0d%0a++++++++++++++++%3cY%3e35%3c%2fY%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35%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35%3c%2fY%3e%0d%0a++++++++++++++++%3cInputCell%3e%0d%0a++++++++++++++++++%3cAddress%3e%3d'Monthly+Schedule'!%24D%2435%3c%2fAddress%3e%0d%0a++++++++++++++++++%3cListItemsAddress%3e%3d'Readme'!%24Z%245%3a%24Z%2416%3c%2fListItemsAddress%3e%0d%0a++++++++++++++++++%3cType%3e1%3c%2fType%3e%0d%0a++++++++++++++++++%3cNameIndex%3e104%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35%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35%3c%2fY%3e%0d%0a++++++++++++++++%3cInputCell%3e%0d%0a++++++++++++++++++%3cAddress%3e%3d'Monthly+Schedule'!%24H%2435%3c%2fAddress%3e%0d%0a++++++++++++++++++%3cListItemsAddress%3e%3d'Readme'!%24Z%245%3a%24Z%2416%3c%2fListItemsAddress%3e%0d%0a++++++++++++++++++%3cType%3e1%3c%2fType%3e%0d%0a++++++++++++++++++%3cNameIndex%3e111%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35%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35%3c%2fY%3e%0d%0a++++++++++++++++%3cInputCell%3e%0d%0a++++++++++++++++++%3cAddress%3e%3d'Monthly+Schedule'!%24L%2435%3c%2fAddress%3e%0d%0a++++++++++++++++++%3cListItemsAddress%3e%3d'Readme'!%24Z%245%3a%24Z%2416%3c%2fListItemsAddress%3e%0d%0a++++++++++++++++++%3cType%3e1%3c%2fType%3e%0d%0a++++++++++++++++++%3cNameIndex%3e118%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35%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35%3c%2fY%3e%0d%0a++++++++++++++++%3cInputCell%3e%0d%0a++++++++++++++++++%3cAddress%3e%3d'Monthly+Schedule'!%24P%2435%3c%2fAddress%3e%0d%0a++++++++++++++++++%3cListItemsAddress%3e%3d'Readme'!%24Z%245%3a%24Z%2416%3c%2fListItemsAddress%3e%0d%0a++++++++++++++++++%3cType%3e1%3c%2fType%3e%0d%0a++++++++++++++++++%3cNameIndex%3e125%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35%3c%2fY%3e%0d%0a++++++++++++++%3c%2fTD%3e%0d%0a++++++++++++++%3cTD%3e%0d%0a++++++++++++++++%3cStyle%3eClass22%3c%2fStyle%3e%0d%0a++++++++++++++++%3cMerge%3eTrue%3c%2fMerge%3e%0d%0a++++++++++++++++%3cRowSpan+%2f%3e%0d%0a++++++++++++++++%3cColSpan%3e2%3c%2fColSpan%3e%0d%0a++++++++++++++++%3cFormat%3eGeneral%3c%2fFormat%3e%0d%0a++++++++++++++++%3cWidth%3e70.5%3c%2fWidth%3e%0d%0a++++++++++++++++%3cHeight%3e12.75%3c%2fHeight%3e%0d%0a++++++++++++++++%3cAlign%3eCent</t>
  </si>
  <si>
    <t xml:space="preserve"> er%3c%2fAlign%3e%0d%0a++++++++++++++++%3cFontName%3eArial%3c%2fFontName%3e%0d%0a++++++++++++++++%3cWrapText%3eFalse%3c%2fWrapText%3e%0d%0a++++++++++++++++%3cFontSize%3e8%3c%2fFontSize%3e%0d%0a++++++++++++++++%3cX%3e20%3c%2fX%3e%0d%0a++++++++++++++++%3cY%3e35%3c%2fY%3e%0d%0a++++++++++++++++%3cInputCell%3e%0d%0a++++++++++++++++++%3cAddress%3e%3d'Monthly+Schedule'!%24T%2435%3c%2fAddress%3e%0d%0a++++++++++++++++++%3cListItemsAddress%3e%3d'Readme'!%24Z%245%3a%24Z%2416%3c%2fListItemsAddress%3e%0d%0a++++++++++++++++++%3cType%3e1%3c%2fType%3e%0d%0a++++++++++++++++++%3cNameIndex%3e132%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35%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35%3c%2fY%3e%0d%0a++++++++++++++++%3cInputCell%3e%0d%0a++++++++++++++++++%3cAddress%3e%3d'Monthly+Schedule'!%24X%2435%3c%2fAddress%3e%0d%0a++++++++++++++++++%3cListItemsAddress%3e%3d'Readme'!%24Z%245%3a%24Z%2416%3c%2fListItemsAddress%3e%0d%0a++++++++++++++++++%3cType%3e1%3c%2fType%3e%0d%0a++++++++++++++++++%3cNameIndex%3e139%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35%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35%3c%2fY%3e%0d%0a++++++++++++++++%3cInputCell%3e%0d%0a++++++++++++++++++%3cAddress%3e%3d'Monthly+Schedule'!%24AB%2435%3c%2fAddress%3e%0d%0a++++++++++++++++++%3cListItemsAddress%3e%3d'Readme'!%24Z%245%3a%24Z%2416%3c%2fListItemsAddress%3e%0d%0a++++++++++++++++++%3cType%3e1%3c%2fType%3e%0d%0a++++++++++++++++++%3cNameIndex%3e146%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35%3c%2fY%3e%0d%0a++++++++++++++%3c%2fTD%3e%0d%0a++++++++++++%3c%2fTDs%3e%0d%0a++++++++++++%3cIsRowVisible%3etrue%3c%2fIsRowVisible%3e%0d%0a++++++++++%3c%2fTR%3e%0d%0a++++++++++%3cTR%3e%0d%0a++++++++++++%3cTDs%3e%0d%0a++++++++++++++%3cTD%3e%0d%0a++++++++++++++++%3cStyle%3eClass23%3c%2fStyle%3e%0d%0a++++++++++++++++%3cMerge%3eFalse%3c%2fMerge%3e%0d%0a++++++++++++++++%3cWidth%3e24.75%3c%2fWidth%3e%0d%0a++++++++++++++++%3cHeight%3e12.75%3c%2fHeight%3e%0d%0a++++++++++++++++%3cAlign%3eLeft%3c%2fAlign%3e%0d%0a++++++++++++++++%3cFontName%3eArial%3c%2fFontName%3e%0d%0a++++++++++++++++%3cWrapText%3eFalse%3c%2fWrapText%3e%0d%0a++++++++++++++++%3cFontSize%3e8%3c%2fFontSize%3e%0d%0a++++++++++++++++%3cX%3e1%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3%3c%2fX%3e%0d%0a++++++++++++++++%3cY%3e36%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4%3c%2fX%3e%0d%0a++++++++++++++++%3cY%3e36%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5%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6%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7%3c%2fX%3e%0d%0a++++++++++++++++%3cY%3e36%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8%3c%2fX%3e%0d%0a++++++++++++++++%3cY%3e36%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9%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10%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11%3c%2fX%3e%0d%0a++++++++++++++++%3cY%3e36%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12%3c%2fX%3e%0d%0a++++++++++++++++%3cY%3e36%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13%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14%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15%3c%2fX%3e%0d%0a++++++++++++++++%3cY%3e36%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16%3c%2fX%3e%0d%0a++++++++++++++++%3cY%3e36%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17%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18%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19%3c%2fX%3e%0d%0a++++++++++++++++%3cY%3e36%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20%3c%2fX%3e%0d%0a++++++++++++++++%3cY%3e36%3c%2fY%3e%0d%0a++++++++++++++%3c%2fTD%3e%0d%0a++++++++++++++%3cTD%3e%0d%0a++++++++++++++++%3cStyle%3eClass25%3c%2fStyle%3e%0d%0a++++++++++++++++%3cMerge%3eFalse%3c%2fMerge%3e%0d%0a++++++++++++++++%3cWidth%3e45.75%3c%2fWidth%3e%0d%0a++++++++++++++++%3cHeight%3e12.75%3c%2fHeight%3e%0d%0a++++++++++++++++%3cAlign%3eLeft%3c%2fAlign%3e%0d%0a++++++++++++++++%3cFontName%3eArial%3c%2fFontName%3e%0d%0a++++++++++++++++%3cWrapText%3eFalse%3c%2fWrapText%3e%0d%0a++++++++++++++++%3cFontSize%3e8%3c%2fFontSize%3e%0d%0a++++++++++++++++%3cX%3e21%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22%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23%3c%2fX%3e%0d%0a++++++++++++++++%3cY%3e36%3c%2fY%3e%0d%0a++++++++++++++%3c%2fTD%3e%0d%0a++++++++++++++%3cTD%3e%0d%0a++++++++++++++++%3cStyle%3eClass25%3c%2fStyle%3e%0d%0a++++++++++++++++%3cMerge%3eFalse%3c%2fMerge%3e%0d%0a++++++++++++++++%3cWidth%3e24.75%3c%2fWidth%3e%0d%0a++++++++++++++++%3cHeight%3e12.75%3c%2fHeight%3e%0d%0a++++++++++++++++%3cAlign%3eLeft%3c%2fAlign%3e%0d%0a++++++++++++++++%3cFontName%3eArial%3c%2fFontName%3e%0d%0a++++++++++++++++%3cWrapText%3eFalse%3c%2fWrapText%3e%0d%0a++++++++++++++++%3cFontSize%3e8%3c%2fFontSize%3e%0d%0a++++++++++++++++%3cX%3e24%3c%2fX%3e%0d%0a++++++++++++++++%3cY%3e36%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25%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26%3c%2fX%3e%0d%0a++++++++++++++++%3cY%3e36%3c%2fY%3e%0d%0a++++++++++++++%3c%2fTD%3e%0d%0a++++++++++++++%3cTD%3e%0d%0a++++++++++++++++%3cStyle%3eClass24%3c%2fStyle%3e%0d%0a++++++++++++++++%3cMerge%3eFalse%3c%2fMerge%3e%0d%0a++++++++++++++++%3cWidth%3e24.75%3c%2fWidth%3e%0d%0a++++++++++++++++%3cHeight%3e12.75%3c%2fHeight%3e%0d%0a++++++++++++++++%3cAlign%3eLeft%3c%2fAlign%3e%0d%0a++++++++++++++++%3cFontName%3eArial%3c%2fFontName%3e%0d%0a++++++++++++++++%3cWrapText%3eFalse%3c%2fWrapText%3e%0d%0a++++++++++++++++%3cFontSize%3e8%3c%2fFontSize%3e%0d%0a++++++++++++++++%3cX%3e27%3c%2fX%3e%0d%0a++++++++++++++++%3cY%3e36%3c%2fY%3e%0d%0a++++++++++++++%3c%2fTD%3e%0d%0a++++++++++++++%3cTD%3e%0d%0a++++++++++++++++%3cStyle%3eClass27%3c%2fStyle%3e%0d%0a++++++++++++++++%3cMerge%3eFalse%3c%2fMerge%3e%0d%0a++++++++++++++++%3cWidth%3e24.75%3c%2fWidth%3e%0d%0a++++++++++++++++%3cHeight%3e12.75%3c%2fHeight%3e%0d%0a++++++++++++++++%3cAlign%3eLeft%3c%2fAlign%3e%0d%0a++++++++++++++++%3cFontName%3eArial%3c%2fFontName%3e%0d%0a++++++++++++++++%3cWrapText%3eFalse%3c%2fWrapText%3e%0d%0a++++++++++++++++%3cFontSize%3e9%3c%2fFontSize%3e%0d%0a++++++++++++++++%3cX%3e28%3c%2fX%3e%0d%0a++++++++++++++++%3cY%3e36%3c%2fY%3e%0d%0a++++++++++++++%3c%2fTD%3e%0d%0a++++++++++++++%3cTD%3e%0d%0a++++++++++++++++%3cStyle%3eClass27%3c%2fStyle%3e%0d%0a++++++++++++++++%3cMerge%3eFalse%3c%2fMerge%3e%0d%0a++++++++++++++++%3cWidth%3e45.75%3c%2fWidth%3e%0d%0a++++++++++++++++%3cHeight%3e12.75%3c%2fHeight%3e%0d%0a++++++++++++++++%3cAlign%3eLeft%3c%2fAlign%3e%0d%0a++++++++++++++++%3cFontName%3eArial%3c%2fFontName%3e%0d%0a++++++++++++++++%3cWrapText%3eFalse%3c%2fWrapText%3e%0d%0a++++++++++++++++%3cFontSize%3e9%3c%2fFontSize%3e%0d%0a++++++++++++++++%3cX%3e29%3c%2fX%3e%0d%0a++++++++++++++++%3cY%3e36%3c%2fY%3e%0d%0a++++++++++++++%3c%2fTD%3e%0d%0a++++++++++++++%3cTD%3e%0d%0a++++++++++++++++%3cStyle%3eClass8%3c%2fStyle%3e%0d%0a++++++++++++++++%3cMerge%3eFalse%3c%2fMerge%3e%0d%0a++++++++++++++++%3cWidth%3e24.75%3c%2fWidth%3e%0d%0a++++++++++++++++%3cHeight%3e12.75%3c%2fHeight%3e%0d%0a++++++++++++++++%3cAlign%3eLeft%3c%2fAlign%3e%0d%0a++++++++++++++++%3cFontName%3eCalibri%3c%2fFontName%3e%0d%0a++++++++++++++++%3cWrapText%3eFalse%3c%2fWrapText%3e%0d%0a++++++++++++++++%3cFontSize%3e9%3c%2fFontSize%3e%0d%0a++++++++++++++++%3cX%3e30%3c%2fX%3e%0d%0a++++++++++++++++%3cY%3e36%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3c%2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6%3c%2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10%3c%2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14%3c%2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18%3c%2</t>
  </si>
  <si>
    <t xml:space="preserve"> 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22%3c%2fX%3e%0d%0a++++++++++++++++%3cY%3e37%3c%2fY%3e%0d%0a++++++++++++++%3c%2fTD%3e%0d%0a++++++++++++++%3cTD%3e%0d%0a++++++++++++++++%3cStyle%3eClass10%3c%2fStyle%3e%0d%0a++++++++++++++++%3cMerge%3eTrue%3c%2fMerge%3e%0d%0a++++++++++++++++%3cRowSpan+%2f%3e%0d%0a++++++++++++++++%3cColSpan%3e4%3c%2fColSpan%3e%0d%0a++++++++++++++++%3cFormat%3em%2fd%2fyyyy%3c%2fFormat%3e%0d%0a++++++++++++++++%3cWidth%3e120%3c%2fWidth%3e%0d%0a++++++++++++++++%3cHeight%3e12.75%3c%2fHeight%3e%0d%0a++++++++++++++++%3cAlign%3eCenter%3c%2fAlign%3e%0d%0a++++++++++++++++%3cFontName%3eBerlin+Sans+FB%3c%2fFontName%3e%0d%0a++++++++++++++++%3cWrapText%3eFalse%3c%2fWrapText%3e%0d%0a++++++++++++++++%3cFontSize%3e8%3c%2fFontSize%3e%0d%0a++++++++++++++++%3cX%3e26%3c%2fX%3e%0d%0a++++++++++++++++%3cY%3e37%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37%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6%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10%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14%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18%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22%3c%2fX%3e%0d%0a++++++++++++++++%3cY%3e38%3c%2fY%3e%0d%0a++++++++++++++%3c%2fTD%3e%0d%0a++++++++++++++%3cTD%3e%0d%0a++++++++++++++++%3cStyle%3eClass12%3c%2fStyle%3e%0d%0a++++++++++++++++%3cMerge%3eTrue%3c%2fMerge%3e%0d%0a++++++++++++++++%3cRowSpan+%2f%3e%0d%0a++++++++++++++++%3cColSpan%3e4%3c%2fColSpan%3e%0d%0a++++++++++++++++%3cFormat%3eGeneral%3c%2fFormat%3e%0d%0a++++++++++++++++%3cWidth%3e120%3c%2fWidth%3e%0d%0a++++++++++++++++%3cHeight%3e12.75%3c%2fHeight%3e%0d%0a++++++++++++++++%3cAlign%3eCenter%3c%2fAlign%3e%0d%0a++++++++++++++++%3cFontName%3eBerlin+Sans+FB%3c%2fFontName%3e%0d%0a++++++++++++++++%3cWrapText%3eFalse%3c%2fWrapText%3e%0d%0a++++++++++++++++%3cFontSize%3e8%3c%2fFontSize%3e%0d%0a++++++++++++++++%3cX%3e26%3c%2fX%3e%0d%0a++++++++++++++++%3cY%3e38%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38%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4%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6%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8%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10%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12%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14%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16%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18%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20%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22%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24%3c%2fX%3e%0d%0a++++++++++++++++%3cY%3e39%3c%2fY%3e%0d%0a++++++++++++++%3c%2fTD%3e%0d%0a++++++++++++++%3cTD%3e%0d%0a++++++++++++++++%3cStyle%3eClass13%3c%2fStyle%3e%0d%0a++++++++++++++++%3cMerge%3eTrue%3c%2fMerge%3e%0d%0a++++++++++++++++%3cRowSpan+%2f%3e%0d%0a++++++++++++++++%3cColSpan%3e2%3c%2fColSpan%3e%0d%0a++++++++++++++++%3cFormat%3eGeneral%3c%2fFormat%3e%0d%0a++++++++++++++++%3cWidth%3e49.5%3c%2fWidth%3e%0d%0a++++++++++++++++%3cText%3eShift%3c%2fText%3e%0d%0a++++++++++++++++%3cHeight%3e12.75%3c%2fHeight%3e%0d%0a++++++++++++++++%3cAlign%3eCenter%3c%2fAlign%3e%0d%0a++++++++++++++++%3cFontName%3eArial%3c%2fFontName%3e%0d%0a++++++++++++++++%3cWrapText%3eFalse%3c%2fWrapText%3e%0d%0a++++++++++++++++%3cFontSize%3e8%3c%2fFontSize%3e%0d%0a++++++++++++++++%3cX%3e26%3c%2fX%3e%0d%0a++++++++++++++++%3cY%3e39%3c%2fY%3e%0d%0a++++++++++++++%3c%2fTD%3e%0d%0a++++++++++++++%3cTD%3e%0d%0a++++++++++++++++%3cStyle%3eClass14%3c%2fStyle%3e%0d%0a++++++++++++++++%3cMerge%3eTrue%3c%2fMerge%3e%0d%0a++++++++++++++++%3cRowSpan+%2f%3e%0d%0a++++++++++++++++%3cColSpan%3e2%3c%2fColSpan%3e%0d%0a++++++++++++++++%3cFormat%3eGeneral%3c%2fFormat%3e%0d%0a++++++++++++++++%3cWidth%3e70.5%3c%2fWidth%3e%0d%0a++++++++++++++++%3cText%3ePersonnel%3c%2fText%3e%0d%0a++++++++++++++++%3cHeight%3e12.75%3c%2fHeight%3e%0d%0a++++++++++++++++%3cAlign%3eCenter%3c%2fAlign%3e%0d%0a++++++++++++++++%3cFontName%3eArial%3c%2fFontName%3e%0d%0a++++++++++++++++%3cWrapText%3eFalse%3c%2fWrapText%3e%0d%0a++++++++++++++++%3cFontSize%3e8%3c%2fFontSize%3e%0d%0a++++++++++++++++%3cX%3e28%3c%2fX%3e%0d%0a++++++++++++++++%3cY%3e39%3c%2fY%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39%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40%3c%2fY%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40%3c%2fY%3e%0d%0a++++++++++++++++%3cInputCell%3e%0d%0a++++++++++++++++++%3cAddress%3e%3d'Monthly+Schedule'!%24D%2440%3c%2fAddress%3e%0d%0a++++++++++++++++++%3cListItemsAddress%3e%3d'Readme'!%24Z%245%3a%24Z%2416%3c%2fListItemsAddress%3e%0d%0a++++++++++++++++++%3cType%3e1%3c%2fType%3e%0d%0a++++++++++++++++++%3cNameIndex%3e147%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40%3c%2fY%3e%0d%0a++++++++++++++++%3cInputCell%3e%0d%0a++++++++++++++++++%3cAddress%3e%3d'Monthly+Schedule'!%24H%2440%3c%2fAddress%3e%0d%0a++++++++++++++++++%3cListItemsAddress%3e%3d'Readme'!%24Z%245%3a%24Z%2416%3c%2fListItemsAddress%3e%0d%0a++++++++++++++++++%3cType%3e1%3c%2fType%3e%0d%0a++++++++++++++++++%3cNameIndex%3e154%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40%3c%2fY%3e%0d%0a++++++++++++++++%3cInputCell%3e%0d%0a++++++++++++++++++%3cAddress%3e%3d'Monthly+Schedule'!%24L%2440%3c%2fAddress%3e%0d%0a++++++++++++++++++%3cListItemsAddress%3e%3d'Readme'!%24Z%245%3a%24Z%2416%3c%2fListItemsAddress%3e%0d%0a++++++++++++++++++%3cType%3e1%3c%2fType%3e%0d%0a++++++++++++++++++%3cNameIndex%3e161%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t>
  </si>
  <si>
    <t xml:space="preserve"> 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40%3c%2fY%3e%0d%0a++++++++++++++++%3cInputCell%3e%0d%0a++++++++++++++++++%3cAddress%3e%3d'Monthly+Schedule'!%24P%2440%3c%2fAddress%3e%0d%0a++++++++++++++++++%3cListItemsAddress%3e%3d'Readme'!%24Z%245%3a%24Z%2416%3c%2fListItemsAddress%3e%0d%0a++++++++++++++++++%3cType%3e1%3c%2fType%3e%0d%0a++++++++++++++++++%3cNameIndex%3e168%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40%3c%2fY%3e%0d%0a++++++++++++++++%3cInputCell%3e%0d%0a++++++++++++++++++%3cAddress%3e%3d'Monthly+Schedule'!%24T%2440%3c%2fAddress%3e%0d%0a++++++++++++++++++%3cListItemsAddress%3e%3d'Readme'!%24Z%245%3a%24Z%2416%3c%2fListItemsAddress%3e%0d%0a++++++++++++++++++%3cType%3e1%3c%2fType%3e%0d%0a++++++++++++++++++%3cNameIndex%3e175%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40%3c%2fY%3e%0d%0a++++++++++++++++%3cInputCell%3e%0d%0a++++++++++++++++++%3cAddress%3e%3d'Monthly+Schedule'!%24X%2440%3c%2fAddress%3e%0d%0a++++++++++++++++++%3cListItemsAddress%3e%3d'Readme'!%24Z%245%3a%24Z%2416%3c%2fListItemsAddress%3e%0d%0a++++++++++++++++++%3cType%3e1%3c%2fType%3e%0d%0a++++++++++++++++++%3cNameIndex%3e182%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15%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40%3c%2fY%3e%0d%0a++++++++++++++%3c%2fTD%3e%0d%0a++++++++++++++%3cTD%3e%0d%0a++++++++++++++++%3cStyle%3eClass16%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40%3c%2fY%3e%0d%0a++++++++++++++++%3cInputCell%3e%0d%0a++++++++++++++++++%3cAddress%3e%3d'Monthly+Schedule'!%24AB%2440%3c%2fAddress%3e%0d%0a++++++++++++++++++%3cListItemsAddress%3e%3d'Readme'!%24Z%245%3a%24Z%2416%3c%2fListItemsAddress%3e%0d%0a++++++++++++++++++%3cType%3e1%3c%2fType%3e%0d%0a++++++++++++++++++%3cNameIndex%3e189%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40%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41%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41%3c%2fY%3e%0d%0a++++++++++++++++%3cInputCell%3e%0d%0a++++++++++++++++++%3cAddress%3e%3d'Monthly+Schedule'!%24D%2441%3c%2fAddress%3e%0d%0a++++++++++++++++++%3cListItemsAddress%3e%3d'Readme'!%24Z%245%3a%24Z%2416%3c%2fListItemsAddress%3e%0d%0a++++++++++++++++++%3cType%3e1%3c%2fType%3e%0d%0a++++++++++++++++++%3cNameIndex%3e148%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41%3c%2fY%3e%0d%0a++++++++++++++++%3cInputCell%3e%0d%0a++++++++++++++++++%3cAddress%3e%3d'Monthly+Schedule'!%24H%2441%3c%2fAddress%3e%0d%0a++++++++++++++++++%3cListItemsAddress%3e%3d'Readme'!%24Z%245%3a%24Z%2416%3c%2fListItemsAddress%3e%0d%0a++++++++++++++++++%3cType%3e1%3c%2fType%3e%0d%0a++++++++++++++++++%3cNameIndex%3e155%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41%3c%2fY%3e%0d%0a++++++++++++++++%3cInputCell%3e%0d%0a++++++++++++++++++%3cAddress%3e%3d'Monthly+Schedule'!%24L%2441%3c%2fAddress%3e%0d%0a++++++++++++++++++%3cListItemsAddress%3e%3d'Readme'!%24Z%245%3a%24Z%2416%3c%2fListItemsAddress%3e%0d%0a++++++++++++++++++%3cType%3e1%3c%2fType%3e%0d%0a++++++++++++++++++%3cNameIndex%3e162%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41%3c%2fY%3e%0d%0a++++++++++++++++%3cInputCell%3e%0d%0a++++++++++++++++++%3cAddress%3e%3d'Monthly+Schedule'!%24P%2441%3c%2fAddress%3e%0d%0a++++++++++++++++++%3cListItemsAddress%3e%3d'Readme'!%24Z%245%3a%24Z%2416%3c%2fListItemsAddress%3e%0d%0a++++++++++++++++++%3cType%3e1%3c%2fType%3e%0d%0a++++++++++++++++++%3cNameIndex%3e169%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41%3c%2fY%3e%0d%0a++++++++++++++%3c%2fTD%3e%0d%0a++++</t>
  </si>
  <si>
    <t xml:space="preserve"> ++++++++++%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41%3c%2fY%3e%0d%0a++++++++++++++++%3cInputCell%3e%0d%0a++++++++++++++++++%3cAddress%3e%3d'Monthly+Schedule'!%24T%2441%3c%2fAddress%3e%0d%0a++++++++++++++++++%3cListItemsAddress%3e%3d'Readme'!%24Z%245%3a%24Z%2416%3c%2fListItemsAddress%3e%0d%0a++++++++++++++++++%3cType%3e1%3c%2fType%3e%0d%0a++++++++++++++++++%3cNameIndex%3e176%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41%3c%2fY%3e%0d%0a++++++++++++++++%3cInputCell%3e%0d%0a++++++++++++++++++%3cAddress%3e%3d'Monthly+Schedule'!%24X%2441%3c%2fAddress%3e%0d%0a++++++++++++++++++%3cListItemsAddress%3e%3d'Readme'!%24Z%245%3a%24Z%2416%3c%2fListItemsAddress%3e%0d%0a++++++++++++++++++%3cType%3e1%3c%2fType%3e%0d%0a++++++++++++++++++%3cNameIndex%3e183%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41%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41%3c%2fY%3e%0d%0a++++++++++++++++%3cInputCell%3e%0d%0a++++++++++++++++++%3cAddress%3e%3d'Monthly+Schedule'!%24AB%2441%3c%2fAddress%3e%0d%0a++++++++++++++++++%3cListItemsAddress%3e%3d'Readme'!%24Z%245%3a%24Z%2416%3c%2fListItemsAddress%3e%0d%0a++++++++++++++++++%3cType%3e1%3c%2fType%3e%0d%0a++++++++++++++++++%3cNameIndex%3e190%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41%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42%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42%3c%2fY%3e%0d%0a++++++++++++++++%3cInputCell%3e%0d%0a++++++++++++++++++%3cAddress%3e%3d'Monthly+Schedule'!%24D%2442%3c%2fAddress%3e%0d%0a++++++++++++++++++%3cListItemsAddress%3e%3d'Readme'!%24Z%245%3a%24Z%2416%3c%2fListItemsAddress%3e%0d%0a++++++++++++++++++%3cType%3e1%3c%2fType%3e%0d%0a++++++++++++++++++%3cNameIndex%3e149%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42%3c%2fY%3e%0d%0a++++++++++++++++%3cInputCell%3e%0d%0a++++++++++++++++++%3cAddress%3e%3d'Monthly+Schedule'!%24H%2442%3c%2fAddress%3e%0d%0a++++++++++++++++++%3cListItemsAddress%3e%3d'Readme'!%24Z%245%3a%24Z%2416%3c%2fListItemsAddress%3e%0d%0a++++++++++++++++++%3cType%3e1%3c%2fType%3e%0d%0a++++++++++++++++++%3cNameIndex%3e156%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42%3c%2fY%3e%0d%0a++++++++++++++++%3cInputCell%3e%0d%0a++++++++++++++++++%3cAddress%3e%3d'Monthly+Schedule'!%24L%2442%3c%2fAddress%3e%0d%0a++++++++++++++++++%3cListItemsAddress%3e%3d'Readme'!%24Z%245%3a%24Z%2416%3c%2fListItemsAddress%3e%0d%0a++++++++++++++++++%3cType%3e1%3c%2fType%3e%0d%0a++++++++++++++++++%3cNameIndex%3e163%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42%3c%2fY%3e%0d%0a++++++++++++++++%3cInputCell%3e%0d%0a++++++++++++++++++%3cAddress%3e%3d'Monthly+Schedule'!%24P%2442%3c%2fAddress%3e%0d%0a++++++++++++++++++%3cListItemsAddress%3e%3d'Readme'!%24Z%245%3a%24Z%2416%3c%2fListItemsAddress%3e%0d%0a++++++++++++++++++%3cType%3e1%3c%2fType%3e%0d%0a++++++++++++++++++%3cNameIndex%3e170%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42%3c%2fY%3e%0d%0a++++++++++++++++%3cInputCell%3e%0d%0a++++++++++++++++++%3cAddress%3e%3d'Monthly+Schedule'!%24T%2442%3c%2fAddress%3e%0d%0a++++++++++++++++++%3cListItemsAddress%3e%3d'Readme'!%24Z%245%3a%24Z%2416%3c%2fListItemsAddress%3e%0d%0a++++++++++++++++++%3cType%3e1%3c%2fType%3e%0d%0a++++++++++++++++++%3cNameIndex%3e177%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42%3c%2fY%3e%0d%0a++++++++++++++++%3cInputCell%3e%0d%0a++++++</t>
  </si>
  <si>
    <t xml:space="preserve"> ++++++++++++%3cAddress%3e%3d'Monthly+Schedule'!%24X%2442%3c%2fAddress%3e%0d%0a++++++++++++++++++%3cListItemsAddress%3e%3d'Readme'!%24Z%245%3a%24Z%2416%3c%2fListItemsAddress%3e%0d%0a++++++++++++++++++%3cType%3e1%3c%2fType%3e%0d%0a++++++++++++++++++%3cNameIndex%3e184%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42%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42%3c%2fY%3e%0d%0a++++++++++++++++%3cInputCell%3e%0d%0a++++++++++++++++++%3cAddress%3e%3d'Monthly+Schedule'!%24AB%2442%3c%2fAddress%3e%0d%0a++++++++++++++++++%3cListItemsAddress%3e%3d'Readme'!%24Z%245%3a%24Z%2416%3c%2fListItemsAddress%3e%0d%0a++++++++++++++++++%3cType%3e1%3c%2fType%3e%0d%0a++++++++++++++++++%3cNameIndex%3e191%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42%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43%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43%3c%2fY%3e%0d%0a++++++++++++++++%3cInputCell%3e%0d%0a++++++++++++++++++%3cAddress%3e%3d'Monthly+Schedule'!%24D%2443%3c%2fAddress%3e%0d%0a++++++++++++++++++%3cListItemsAddress%3e%3d'Readme'!%24Z%245%3a%24Z%2416%3c%2fListItemsAddress%3e%0d%0a++++++++++++++++++%3cType%3e1%3c%2fType%3e%0d%0a++++++++++++++++++%3cNameIndex%3e150%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43%3c%2fY%3e%0d%0a++++++++++++++++%3cInputCell%3e%0d%0a++++++++++++++++++%3cAddress%3e%3d'Monthly+Schedule'!%24H%2443%3c%2fAddress%3e%0d%0a++++++++++++++++++%3cListItemsAddress%3e%3d'Readme'!%24Z%245%3a%24Z%2416%3c%2fListItemsAddress%3e%0d%0a++++++++++++++++++%3cType%3e1%3c%2fType%3e%0d%0a++++++++++++++++++%3cNameIndex%3e157%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43%3c%2fY%3e%0d%0a++++++++++++++++%3cInputCell%3e%0d%0a++++++++++++++++++%3cAddress%3e%3d'Monthly+Schedule'!%24L%2443%3c%2fAddress%3e%0d%0a++++++++++++++++++%3cListItemsAddress%3e%3d'Readme'!%24Z%245%3a%24Z%2416%3c%2fListItemsAddress%3e%0d%0a++++++++++++++++++%3cType%3e1%3c%2fType%3e%0d%0a++++++++++++++++++%3cNameIndex%3e164%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43%3c%2fY%3e%0d%0a++++++++++++++++%3cInputCell%3e%0d%0a++++++++++++++++++%3cAddress%3e%3d'Monthly+Schedule'!%24P%2443%3c%2fAddress%3e%0d%0a++++++++++++++++++%3cListItemsAddress%3e%3d'Readme'!%24Z%245%3a%24Z%2416%3c%2fListItemsAddress%3e%0d%0a++++++++++++++++++%3cType%3e1%3c%2fType%3e%0d%0a++++++++++++++++++%3cNameIndex%3e171%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43%3c%2fY%3e%0d%0a++++++++++++++++%3cInputCell%3e%0d%0a++++++++++++++++++%3cAddress%3e%3d'Monthly+Schedule'!%24T%2443%3c%2fAddress%3e%0d%0a++++++++++++++++++%3cListItemsAddress%3e%3d'Readme'!%24Z%245%3a%24Z%2416%3c%2fListItemsAddress%3e%0d%0a++++++++++++++++++%3cType%3e1%3c%2fType%3e%0d%0a++++++++++++++++++%3cNameIndex%3e178%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43%3c%2fY%3e%0d%0a++++++++++++++++%3cInputCell%3e%0d%0a++++++++++++++++++%3cAddress%3e%3d'Monthly+Schedule'!%24X%2443%3c%2fAddress%3e%0d%0a++++++++++++++++++%3cListItemsAddress%3e%3d'Readme'!%24Z%245%3a%24Z%2416%3c%2fListItemsAddress%3e%0d%0a++++++++++++++++++%3cType%3e1%3c%2fType%3e%0d%0a++++++++++++++++++%3cNameIndex%3e185%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43%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43%3c%2fY%3e%0d%0a++++++++++++++++%3cInputCell%3e%0d%0a++++++++++++++++++%3cAddress%3e%3d'Monthly+Schedule'!%24AB%2443%3c%2fAddress%3e%0d%0a++++++++++++++++++%3cListItemsAddress%3e%3d'Readme'!%24Z%245%3a%24Z%2416%3c%2fListItemsAddress%3e%0d%0a++++++++++++++++++%3cType%3e1%3c%2fType%3e%0d%0a++++++++++++++++++%3cNameIndex%3e192%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t>
  </si>
  <si>
    <t xml:space="preserve"> 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43%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44%3c%2fY%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44%3c%2fY%3e%0d%0a++++++++++++++++%3cInputCell%3e%0d%0a++++++++++++++++++%3cAddress%3e%3d'Monthly+Schedule'!%24D%2444%3c%2fAddress%3e%0d%0a++++++++++++++++++%3cListItemsAddress%3e%3d'Readme'!%24Z%245%3a%24Z%2416%3c%2fListItemsAddress%3e%0d%0a++++++++++++++++++%3cType%3e1%3c%2fType%3e%0d%0a++++++++++++++++++%3cNameIndex%3e151%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44%3c%2fY%3e%0d%0a++++++++++++++++%3cInputCell%3e%0d%0a++++++++++++++++++%3cAddress%3e%3d'Monthly+Schedule'!%24H%2444%3c%2fAddress%3e%0d%0a++++++++++++++++++%3cListItemsAddress%3e%3d'Readme'!%24Z%245%3a%24Z%2416%3c%2fListItemsAddress%3e%0d%0a++++++++++++++++++%3cType%3e1%3c%2fType%3e%0d%0a++++++++++++++++++%3cNameIndex%3e158%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44%3c%2fY%3e%0d%0a++++++++++++++++%3cInputCell%3e%0d%0a++++++++++++++++++%3cAddress%3e%3d'Monthly+Schedule'!%24L%2444%3c%2fAddress%3e%0d%0a++++++++++++++++++%3cListItemsAddress%3e%3d'Readme'!%24Z%245%3a%24Z%2416%3c%2fListItemsAddress%3e%0d%0a++++++++++++++++++%3cType%3e1%3c%2fType%3e%0d%0a++++++++++++++++++%3cNameIndex%3e165%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44%3c%2fY%3e%0d%0a++++++++++++++++%3cInputCell%3e%0d%0a++++++++++++++++++%3cAddress%3e%3d'Monthly+Schedule'!%24P%2444%3c%2fAddress%3e%0d%0a++++++++++++++++++%3cListItemsAddress%3e%3d'Readme'!%24Z%245%3a%24Z%2416%3c%2fListItemsAddress%3e%0d%0a++++++++++++++++++%3cType%3e1%3c%2fType%3e%0d%0a++++++++++++++++++%3cNameIndex%3e172%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44%3c%2fY%3e%0d%0a++++++++++++++++%3cInputCell%3e%0d%0a++++++++++++++++++%3cAddress%3e%3d'Monthly+Schedule'!%24T%2444%3c%2fAddress%3e%0d%0a++++++++++++++++++%3cListItemsAddress%3e%3d'Readme'!%24Z%245%3a%24Z%2416%3c%2fListItemsAddress%3e%0d%0a++++++++++++++++++%3cType%3e1%3c%2fType%3e%0d%0a++++++++++++++++++%3cNameIndex%3e179%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44%3c%2fY%3e%0d%0a++++++++++++++++%3cInputCell%3e%0d%0a++++++++++++++++++%3cAddress%3e%3d'Monthly+Schedule'!%24X%2444%3c%2fAddress%3e%0d%0a++++++++++++++++++%3cListItemsAddress%3e%3d'Readme'!%24Z%245%3a%24Z%2416%3c%2fListItemsAddress%3e%0d%0a++++++++++++++++++%3cType%3e1%3c%2fType%3e%0d%0a++++++++++++++++++%3cNameIndex%3e186%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19%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44%3c%2fY%3e%0d%0a++++++++++++++%3c%2fTD%3e%0d%0a++++++++++++++%3cTD%3e%0d%0a++++++++++++++++%3cStyle%3eClass20%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44%3c%2fY%3e%0d%0a++++++++++++++++%3cInputCell%3e%0d%0a++++++++++++++++++%3cAddress%3e%3d'Monthly+Schedule'!%24AB%2444%3c%2fAddress%3e%0d%0a++++++++++++++++++%3cListItemsAddress%3e%3d'Readme'!%24Z%245%3a%24Z%2416%3c%2fListItemsAddress%3e%0d%0a++++++++++++++++++%3cType%3e1%3c%2fType%3e%0d%0a++++++++++++++++++%3cNameIndex%3e193%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44%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45%3c%2fY%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45%3c%2fY%3e%0d%0a++++++++++++++++%3cInputCell%3e%0d%0a++++++++++++++++++%3cAddress%3e%3d'Monthly+Schedule'!%24D%2445%3c%2fAddress%3e%0d%0a++++++++++++++++++%3cListItemsAddress%3e%3d'Readme'!%24Z%245%3a%24Z%2416%3c%2fListItemsAddress%3e%0d%0a++++++++++++++++++%3cType%3e1%3c%2fType%3e%0d%0a++++++++++++++++++%3cNameIndex%3e152%3c%2fNameIndex%3e%0d%0a++++++++++++++++++%3cIsHidingEnabled%3efalse%3c%2fIsHidingEnabled%3e</t>
  </si>
  <si>
    <t xml:space="preserve"> %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45%3c%2fY%3e%0d%0a++++++++++++++++%3cInputCell%3e%0d%0a++++++++++++++++++%3cAddress%3e%3d'Monthly+Schedule'!%24H%2445%3c%2fAddress%3e%0d%0a++++++++++++++++++%3cListItemsAddress%3e%3d'Readme'!%24Z%245%3a%24Z%2416%3c%2fListItemsAddress%3e%0d%0a++++++++++++++++++%3cType%3e1%3c%2fType%3e%0d%0a++++++++++++++++++%3cNameIndex%3e159%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45%3c%2fY%3e%0d%0a++++++++++++++++%3cInputCell%3e%0d%0a++++++++++++++++++%3cAddress%3e%3d'Monthly+Schedule'!%24L%2445%3c%2fAddress%3e%0d%0a++++++++++++++++++%3cListItemsAddress%3e%3d'Readme'!%24Z%245%3a%24Z%2416%3c%2fListItemsAddress%3e%0d%0a++++++++++++++++++%3cType%3e1%3c%2fType%3e%0d%0a++++++++++++++++++%3cNameIndex%3e166%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45%3c%2fY%3e%0d%0a++++++++++++++++%3cInputCell%3e%0d%0a++++++++++++++++++%3cAddress%3e%3d'Monthly+Schedule'!%24P%2445%3c%2fAddress%3e%0d%0a++++++++++++++++++%3cListItemsAddress%3e%3d'Readme'!%24Z%245%3a%24Z%2416%3c%2fListItemsAddress%3e%0d%0a++++++++++++++++++%3cType%3e1%3c%2fType%3e%0d%0a++++++++++++++++++%3cNameIndex%3e173%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45%3c%2fY%3e%0d%0a++++++++++++++++%3cInputCell%3e%0d%0a++++++++++++++++++%3cAddress%3e%3d'Monthly+Schedule'!%24T%2445%3c%2fAddress%3e%0d%0a++++++++++++++++++%3cListItemsAddress%3e%3d'Readme'!%24Z%245%3a%24Z%2416%3c%2fListItemsAddress%3e%0d%0a++++++++++++++++++%3cType%3e1%3c%2fType%3e%0d%0a++++++++++++++++++%3cNameIndex%3e180%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45%3c%2fY%3e%0d%0a++++++++++++++++%3cInputCell%3e%0d%0a++++++++++++++++++%3cAddress%3e%3d'Monthly+Schedule'!%24X%2445%3c%2fAddress%3e%0d%0a++++++++++++++++++%3cListItemsAddress%3e%3d'Readme'!%24Z%245%3a%24Z%2416%3c%2fListItemsAddress%3e%0d%0a++++++++++++++++++%3cType%3e1%3c%2fType%3e%0d%0a++++++++++++++++++%3cNameIndex%3e187%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45%3c%2fY%3e%0d%0a++++++++++++++%3c%2fTD%3e%0d%0a++++++++++++++%3cTD%3e%0d%0a++++++++++++++++%3cStyle%3eClass18%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45%3c%2fY%3e%0d%0a++++++++++++++++%3cInputCell%3e%0d%0a++++++++++++++++++%3cAddress%3e%3d'Monthly+Schedule'!%24AB%2445%3c%2fAddress%3e%0d%0a++++++++++++++++++%3cListItemsAddress%3e%3d'Readme'!%24Z%245%3a%24Z%2416%3c%2fListItemsAddress%3e%0d%0a++++++++++++++++++%3cType%3e1%3c%2fType%3e%0d%0a++++++++++++++++++%3cNameIndex%3e194%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45%3c%2fY%3e%0d%0a++++++++++++++%3c%2fTD%3e%0d%0a++++++++++++%3c%2fTDs%3e%0d%0a++++++++++++%3cIsRowVisible%3etrue%3c%2fIsRowVisible%3e%0d%0a++++++++++%3c%2fTR%3e%0d%0a++++++++++%3cTR%3e%0d%0a++++++++++++%3cTDs%3e%0d%0a++++++++++++++%3cTD%3e%0d%0a++++++++++++++++%3cStyle%3eClass28%3c%2fStyle%3e%0d%0a++++++++++++++++%3cMerge%3eFalse%3c%2fMerge%3e%0d%0a++++++++++++++++%3cWidth%3e24.75%3c%2fWidth%3e%0d%0a++++++++++++++++%3cHeight%3e12.75%3c%2fHeight%3e%0d%0a++++++++++++++++%3cAlign%3eLeft%3c%2fAlign%3e%0d%0a++++++++++++++++%3cFontName%3eArial%3c%2fFontName%3e%0d%0a++++++++++++++++%3cWrapText%3eFalse%3c%2fWrapText%3e%0d%0a++++++++++++++++%3cFontSize%3e9%3c%2fFontSize%3e%0d%0a++++++++++++++++%3cX%3e1%3c%2fX%3e%0d%0a++++++++++++++++%3cY%3e46%3c%2fY%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4%3c%2fX%3e%0d%0a++++++++++++++++%3cY%3e46%3c%2fY%3e%0d%0a++++++++++++++++%3cInputCell%3e%0d%0a++++++++++++++++++%3cAddress%3e%3d'Monthly+Schedule'!%24D%2446%3c%2fAddress%3e%0d%0a++++++++++++++++++%3cListItemsAddress%3e%3d'Readme'!%24Z%245%3a%24Z%2416%3c%2fListItemsAddress%3e%0d%0a++++++++++++++++++%3cType%3e1%3c%2fType%3e%0d%0a++++++++++++++++++%3cNameIndex%3e153%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6%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8%3c%2fX%3e%0d%0a++++++++++++++++%3cY%3e46%3c%2fY%3e%0d%0a++++++++++++++++%3cInputCell%3e%0d%0a++++++++++++++++++%3cAddress%3e%3d'Monthly+Schedule'!%24H%2446%3c%2fAddress%3e%0d%0a++++++++++++++++++%3cListItemsAddress%3e%3d'Readme'!%24Z%245%3a%24Z%2416%3c%2fListItemsAddress%3e%0d%0a++++++++++++++++++%3cType%3e1%3c%2fType%3e%0d%0a++++++++++++++++++%3cNameIndex%3e160%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t>
  </si>
  <si>
    <t xml:space="preserve"> 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10%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12%3c%2fX%3e%0d%0a++++++++++++++++%3cY%3e46%3c%2fY%3e%0d%0a++++++++++++++++%3cInputCell%3e%0d%0a++++++++++++++++++%3cAddress%3e%3d'Monthly+Schedule'!%24L%2446%3c%2fAddress%3e%0d%0a++++++++++++++++++%3cListItemsAddress%3e%3d'Readme'!%24Z%245%3a%24Z%2416%3c%2fListItemsAddress%3e%0d%0a++++++++++++++++++%3cType%3e1%3c%2fType%3e%0d%0a++++++++++++++++++%3cNameIndex%3e167%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14%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16%3c%2fX%3e%0d%0a++++++++++++++++%3cY%3e46%3c%2fY%3e%0d%0a++++++++++++++++%3cInputCell%3e%0d%0a++++++++++++++++++%3cAddress%3e%3d'Monthly+Schedule'!%24P%2446%3c%2fAddress%3e%0d%0a++++++++++++++++++%3cListItemsAddress%3e%3d'Readme'!%24Z%245%3a%24Z%2416%3c%2fListItemsAddress%3e%0d%0a++++++++++++++++++%3cType%3e1%3c%2fType%3e%0d%0a++++++++++++++++++%3cNameIndex%3e174%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18%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20%3c%2fX%3e%0d%0a++++++++++++++++%3cY%3e46%3c%2fY%3e%0d%0a++++++++++++++++%3cInputCell%3e%0d%0a++++++++++++++++++%3cAddress%3e%3d'Monthly+Schedule'!%24T%2446%3c%2fAddress%3e%0d%0a++++++++++++++++++%3cListItemsAddress%3e%3d'Readme'!%24Z%245%3a%24Z%2416%3c%2fListItemsAddress%3e%0d%0a++++++++++++++++++%3cType%3e1%3c%2fType%3e%0d%0a++++++++++++++++++%3cNameIndex%3e181%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22%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24%3c%2fX%3e%0d%0a++++++++++++++++%3cY%3e46%3c%2fY%3e%0d%0a++++++++++++++++%3cInputCell%3e%0d%0a++++++++++++++++++%3cAddress%3e%3d'Monthly+Schedule'!%24X%2446%3c%2fAddress%3e%0d%0a++++++++++++++++++%3cListItemsAddress%3e%3d'Readme'!%24Z%245%3a%24Z%2416%3c%2fListItemsAddress%3e%0d%0a++++++++++++++++++%3cType%3e1%3c%2fType%3e%0d%0a++++++++++++++++++%3cNameIndex%3e188%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21%3c%2fStyle%3e%0d%0a++++++++++++++++%3cMerge%3eTrue%3c%2fMerge%3e%0d%0a++++++++++++++++%3cRowSpan+%2f%3e%0d%0a++++++++++++++++%3cColSpan%3e2%3c%2fColSpan%3e%0d%0a++++++++++++++++%3cFormat%3eGeneral%3c%2fFormat%3e%0d%0a++++++++++++++++%3cWidth%3e49.5%3c%2fWidth%3e%0d%0a++++++++++++++++%3cHeight%3e12.75%3c%2fHeight%3e%0d%0a++++++++++++++++%3cFontName%3eArial%3c%2fFontName%3e%0d%0a++++++++++++++++%3cWrapText%3eFalse%3c%2fWrapText%3e%0d%0a++++++++++++++++%3cFontSize%3e8%3c%2fFontSize%3e%0d%0a++++++++++++++++%3cX%3e26%3c%2fX%3e%0d%0a++++++++++++++++%3cY%3e46%3c%2fY%3e%0d%0a++++++++++++++%3c%2fTD%3e%0d%0a++++++++++++++%3cTD%3e%0d%0a++++++++++++++++%3cStyle%3eClass22%3c%2fStyle%3e%0d%0a++++++++++++++++%3cMerge%3eTrue%3c%2fMerge%3e%0d%0a++++++++++++++++%3cRowSpan+%2f%3e%0d%0a++++++++++++++++%3cColSpan%3e2%3c%2fColSpan%3e%0d%0a++++++++++++++++%3cFormat%3eGeneral%3c%2fFormat%3e%0d%0a++++++++++++++++%3cWidth%3e70.5%3c%2fWidth%3e%0d%0a++++++++++++++++%3cHeight%3e12.75%3c%2fHeight%3e%0d%0a++++++++++++++++%3cAlign%3eCenter%3c%2fAlign%3e%0d%0a++++++++++++++++%3cFontName%3eArial%3c%2fFontName%3e%0d%0a++++++++++++++++%3cWrapText%3eFalse%3c%2fWrapText%3e%0d%0a++++++++++++++++%3cFontSize%3e8%3c%2fFontSize%3e%0d%0a++++++++++++++++%3cX%3e28%3c%2fX%3e%0d%0a++++++++++++++++%3cY%3e46%3c%2fY%3e%0d%0a++++++++++++++++%3cInputCell%3e%0d%0a++++++++++++++++++%3cAddress%3e%3d'Monthly+Schedule'!%24AB%2446%3c%2fAddress%3e%0d%0a++++++++++++++++++%3cListItemsAddress%3e%3d'Readme'!%24Z%245%3a%24Z%2416%3c%2fListItemsAddress%3e%0d%0a++++++++++++++++++%3cType%3e1%3c%2fType%3e%0d%0a++++++++++++++++++%3cNameIndex%3e195%3c%2fNameIndex%3e%0d%0a++++++++++++++++++%3cIsHidingEnabled%3efalse%3c%2fIsHidingEnabled%3e%0d%0a++++++++++++++++++%3cIsDisablingEnabled%3efalse%3c%2fIsDisablingEnabled%3e%0d%0a++++++++++++++++++%3cRequiresValidation%3efalse%3c%2fRequiresValidation%3e%0d%0a++++++++++++++++++%3cNumberFormatting%3efalse%3c%2fNumberFormatting%3e%0d%0a++++++++++++++++++%3cIsRequired%3efalse%3c%2fIsRequired%3e%0d%0a++++++++++++++++++%3cIsValidatedList%3etrue%3c%2fIsValidatedList%3e%0d%0a++++++++++++++++++%3cTypeName%3eCombo+Box%3c%2fTypeName%3e%0d%0a++++++++++++++++++%3cDefaultValue%3e%e2%80%a6%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IsFormulaBasedInput%3efalse%3c%2fIsFormulaBasedInput%3e%0d%0a++++++++++++++++%3c%2fInputCell%3e%0d%0a++++++++++++++++%3cValidation%3e%0d%0a++++++++++++++++++%3cAlertStyle%3exlValidAlertStop%3c%2fAlertStyle%3e%0d%0a++++++++++++++++++%3cErrorMessage+%2f%3e%0d%0a++++++++++++++++++%3cErrorTitle+%2f%3e%0d%0a++++++++++++++++++%3cFormula1%3e%3dPersonnel_List%3c%2fFormula1%3e%0d%0a++++++++++++++++++%3cFormula2+%2f%3e%0d%0a++++++++++++++++++%3cIgnoreBlank%3etrue%3c%2fIgnoreBlank%3e%0d%0a++++++++++++++++++%3cOperator%3eBetween%3c%2fOperator%3e%0d%0a++++++++++++++++++%3cShowError%3etrue%3c%2fShowError%3e%0d%0a++++++++++++++++++%3cType%3exlValidateList%3c%2fType%3e%0d%0a++++++++++++++++++%3cValue%3etrue%3c%2fValue%3e%0d%0a++++++++++++++++%3c%2fValidation%3e%0d%0a++++++++++++++%3c%2fTD%3e%0d%0a++++++++++++++%3cTD%3e%0d%0a++++++++++++++++%3cStyle%3eClass11%3c%2fStyle%3e%0d%0a++++++++++++++++%3cMerge%3eFalse%3c%2fMerge%3e%0d%0a++++++++++++++++%3cWidth%3e24.75%3c%2fWidth%3e%0d%0a++++++++++++++++%3cHeight%3e12.75%3c%2fHeight%3e%0d%0a++++++++++++++++%3cAlign%3eLeft%3c%2fAlign%3e%0d%0a++++++++++++++++%3cFontName%3eCalibri%3c%2fFontName%3e%0d%0a++++++++++++++++%3cWrapText%3eFalse%3c%2fWrapText%3e%0d%0a++++++++++++++++%3cFontSize%3e9%3c%2fFontSize%3e%0d%0a++++++++++++++++%3cX%3e30%3c%2fX%3e%0d%0a++++++++++++++++%3cY%3e46%3c%2fY%3e%0d%0a++++++++++++++%3c%2fTD%3e%0d%0a++++++++++++%3c%2fTDs%3e%0d%0a++++++++++++%3cIsRowVisible%3etrue%3c%2fIsRowVisible%3e%0d%0a++++++++++%3c%2fTR%3e%0d%0a++++++++++%3cTR%3e%0d%0a++++++++++++%3cTDs%3e%0d%0a++++++++++++++%3cTD%3e%0d%0a++++++++++++++++%3cStyle%3eClass5%3c%2fStyle%3e%0d%0a++++++++++++++++%3cMerge%3eFalse%3c%2fMerge%3e%0d%0a++++++++++++++++%3cWidth%3e24.75%3c%2fWidth%3e%0d%0a++++++++++++++++%3cHeight%3e12.75%3c%2fHeight%3e%0d%0a++++++++++++++++%3cAlign%3eLeft%3c%2fAlign%3e%0d%0a++++++++++++++++%3cFontName%3eArial%3c%2fFontName%3e%0d%0a++++++++++++++++%3cWrapText%3eFalse%3c%2fWrapText%3e%0d%0a++++++++++++++++%3cFontSize%3e9%3c%2fFontSize%3e%0d%0a++++++++++++++++%3cX%3e1%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3%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4%3c%2fX%3e%0d%0a++++++++++++++++%3cY%3e47%3c%2fY%3e%0d%0a++++++++++++++%3c%2fTD%3e%0d%0a++++++++++++++%3cTD%3e%0d%0a++++++++++++++++%3cStyle%3eClass29%3c%2fStyle%3e%0d%0a++++++++++++++++%3cMerge%3eFalse%3c%2fMerge%3e%0d%0a++++++++++++++++%3cWidth%3e45.75%3c%2fWidth%3e%0d%0a++++++++++++++++%3cHeight%3e12.75%3c%2fHeight%3e%0d%0a++++++++++++++++%3cAlign%3eLeft%3c%2fAlign%3e%0d%0a++++++++++++++++%3cFontName%3eArial%3c%2fFontName%3e%0d%0a++++++++++++++++%3cWrapText%3eFalse%3c%2fWrapText%3e%0d%0a++++++++++++++++%3cFontSize%3e9%3c%2fFontSize%3e%0d%0a++++++++++++++++%3cX%3e5%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6%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7%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8%3c%2fX%3e%0d%0a++++++++++++++++%3cY%3e47%3c%2fY%3e%0d%0a++++++++++++++%3c%2fTD%3e%0d%0a++++++++++++++%3cTD%3e%0d%0a++++++++++++++++%3cStyle%3eClass29%3c%2fStyle%3e%0d%0a++++++++++++++++%3cMerge%3eFalse%3c%2fMerge%3e%0d%0a++++++++++++++++%3cWidth%3e45.75%3c%2fWidth%3e%0d%0a++++++++++++++++%3cHeight%3e12.75%3c%2fHeight%3e%0d%0a++++++++++++++++%3cAlign%3eLeft%3c%2fAlign%3e%0d%0a++++++++++++++++%3cFontName%3eArial%3c%2fFontName%3e%0d%0a++++++++++++++++%3cWrapText%3eFalse%3c%2fWrapText%3e%0d%0a++++++++++++++++%3cFontSize%3e9%3c%2fFontSize%3e%0d%0a++++++++++++++++%3cX%3e9%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10%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11%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12%3c%2fX%3e%0d%0a++++++++++++++++%3cY%3e47%3c%2fY%3e%0d%0a++++++++++++++%3c%2fTD%3e%0d%0a++++++++++++++%3cTD%3e%0d%0a++++++++++++++++%3cStyle%3eClass29%3c%2fStyle%3e%0d%0a++++++++++++++++%3cMerge%3eFalse%3c%2fMerge%3e%0d%0a++++++++++++++++%3cWidth%3e45.75%3c%2fWidth%3e%0d%0a++++++++++++++++%3cHeight%3e12.75%3c%2fHeight%3e%0d%0a++++++++++++++++%3cAlign%3eLeft%3c%2fAlign%3e%0d%0a++++++++++++++++%3cFontName%3eArial%3c%2fFontName%3e%0d%0a++++++++++++++++%3cWrapText%3eFalse%3c%2fWrapText%3e%0d%0a++++++++++++++++%3cFontSize%3e9%3c%2fFontSize%3e%0d%0a++++++++++++++++%3cX%3e13%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14%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15%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16%3c%2fX%3e%0d%0a++++++++++++++++%3cY%3e47%3c%2fY%3e%0d%0a++++++++++++++%3c%2fTD%3e%0d%0a++++++++++++++%3cTD%3e%0d%0a++++++++++++++++%3cStyle%3eClass29%3c%2fStyle%3e%0d%0a++++++++++++++++%3cMerge%3eFalse%3c%2fMerge%3e%0d%0a++++++++++++++++%3cWidth%3e45.75%3c%2fWidth%3e%0d%0a++++++++++++++++%3cHeight%3e12.75%3c%2fHeight%3e%0d%0a++++++++++++++++%3cAlign%3eLeft%3c%2fAlign%3e%0d%0a++++++++++++++++%3cFontName%3eArial%3c%2fFontName%3e%0d%0a++++++++++++++++%3cWrapText%3eFalse%3c%2fWrapText%3e%0d%0a++++++++++++++++%3cFontSize%3e9%3c%2fFontSize%3e%0d%0a++++++++++++++++%3cX%3e17%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18%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19%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20%3c%2fX%3e%0d%0a++++++++++++++++%3cY%3e47%3c%2fY%3e%0d%0a++++++++++++++%3c%2fTD%3e%0d%0a++++++++++++++%3cTD%3e%0d%0a++++++++++++++++%3cStyle%3eClass29%3c%2fStyle%3e%0d%0a++++++++++++++++%3cMerge%3eFalse%3c%2fMerge%3e%0d</t>
  </si>
  <si>
    <t xml:space="preserve"> erRecordOwnershipChecked%3efalse%3c%2fIsTransferRecordOwnershipChecked%3e%0d%0a++++++++++%3cIsPrintEnabled%3efalse%3c%2fIsPrintEnabled%3e%0d%0a++++++++%3c%2fCustomButtonActions%3e%0d%0a++++++++%3cDisplayRange%3e%3d'Report'!%24A%241%3a%24X%2426%3c%2fDisplayRange%3e%0d%0a++++++++%3cFileName%3eSummary%3c%2fFileName%3e%0d%0a++++++++%3cFont%3etrue%3c%2fFont%3e%0d%0a++++++++%3cFormControls%3etrue%3c%2fFormControls%3e%0d%0a++++++++%3cImages%3etrue%3c%2fImages%3e%0d%0a++++++++%3cIndex%3e1%3c%2fIndex%3e%0d%0a++++++++%3cIsAjaxEnabled%3efalse%3c%2fIsAjaxEnabled%3e%0d%0a++++++++%3cIsSaveButtonEnabled%3efalse%3c%2fIsSaveButtonEnabled%3e%0d%0a++++++++%3cIsSaveButtonEnabledByCellValue%3efalse%3c%2fIsSaveButtonEnabledByCellValue%3e%0d%0a++++++++%3cIsPageHidingEnabled%3efalse%3c%2fIsPageHidingEnabled%3e%0d%0a++++++++%3cIsPageVisible%3etrue%3c%2fIsPageVisible%3e%0d%0a++++++++%3cPageVisibilityControllerRange+%2f%3e%0d%0a++++++++%3cNotificationEmail%3eFalse%3c%2fNotificationEmail%3e%0d%0a++++++++%3cNotificationEmailBodyFormula+%2f%3e%0d%0a++++++++%3cNotificationEmailSubjectFormula+%2f%3e%0d%0a++++++++%3cNotificationEmailRecepientEmailFormula+%2f%3e%0d%0a++++++++%3cOrder%3e1%3c%2fOrder%3e%0d%0a++++++++%3cPageForwarding%3eFalse%3c%2fPageForwarding%3e%0d%0a++++++++%3cPageForwardingCustomPage%3eFalse%3c%2fPageForwardingCustomPage%3e%0d%0a++++++++%3cPageForwardingIsExternalURL%3eFalse%3c%2fPageForwardingIsExternalURL%3e%0d%0a++++++++%3cPageForwardingExternalURL%3eNone%3c%2fPageForwardingExternalURL%3e%0d%0a++++++++%3cPivots%3etrue%3c%2fPivots%3e%0d%0a++++++++%3cRecordStatusValue+%2f%3e%0d%0a++++++++%3cTransferRecordOwnership%3efalse%3c%2fTransferRecordOwnership%3e%0d%0a++++++++%3cTransferRecordOwnershipValue+%2f%3e%0d%0a++++++++%3cIsScriptingEnabled%3efalse%3c%2fIsScriptingEnabled%3e%0d%0a++++++++%3cScripts+%2f%3e%0d%0a++++++++%3cDefaultClassName%3eClass1%3c%2fDefaultClassName%3e%0d%0a++++++++%3cPersistSessionData%3efalse%3c%2fPersistSessionData%3e%0d%0a++++++%3c%2fPageLayout%3e%0d%0a++++%3c%2fPageLayoutCollection%3e%0d%0a++++%3cInitialPageIndex%3e0%3c%2fInitialPageIndex%3e%0d%0a++++%3cApplicationName%3eMonthly+Shift+Schedule+(Online)%3c%2fApplicationName%3e%0d%0a++%3c%2fPageLayouts%3e%0d%0a++%3cSavingCells%3e%0d%0a++++%3cCells%3e%0d%0a++++++%3cSavingCell%3e%0d%0a++++++++%3cAddress%3e%3d'Calculations'!%24I%2411%3c%2fAddress%3e%0d%0a++++++++%3cNameIndex%3e0%3c%2fNameIndex%3e%0d%0a++++++++%3cLabel%3eCalculationsI11%3c%2fLabel%3e%0d%0a++++++++%3cValueType%3eText%3c%2fValueType%3e%0d%0a++++++++%3cUnique%3efalse%3c%2fUnique%3e%0d%0a++++++++%3cIsEncrypted%3efalse%3c%2fIsEncrypted%3e%0d%0a++++++++%3cCellCount%3e0%3c%2fCellCount%3e%0d%0a++++++%3c%2fSavingCell%3e%0d%0a++++++%3cSavingCell%3e%0d%0a++++++++%3cAddress%3e%3d'Monthly+Schedule'!%24D%247%3c%2fAddress%3e%0d%0a++++++++%3cNameIndex%3e1%3c%2fNameIndex%3e%0d%0a++++++++%3cLabel%3eMonthlyScheduleD7%3c%2fLabel%3e%0d%0a++++++++%3cValueType%3eText%3c%2fValueType%3e%0d%0a++++++++%3cUnique%3efalse%3c%2fUnique%3e%0d%0a++++++++%3cIsEncrypted%3efalse%3c%2fIsEncrypted%3e%0d%0a++++++++%3cCellCount%3e0%3c%2fCellCount%3e%0d%0a++++++%3c%2fSavingCell%3e%0d%0a++++++%3cSavingCell%3e%0d%0a++++++++%3cAddress%3e%3d'Monthly+Schedule'!%24D%248%3c%2fAddress%3e%0d%0a++++++++%3cNameIndex%3e2%3c%2fNameIndex%3e%0d%0a++++++++%3cLabel%3eMonthlyScheduleD8%3c%2fLabel%3e%0d%0a++++++++%3cValueType%3eText%3c%2fValueType%3e%0d%0a++++++++%3cUnique%3efalse%3c%2fUnique%3e%0d%0a++++++++%3cIsEncrypted%3efalse%3c%2fIsEncrypted%3e%0d%0a++++++++%3cCellCount%3e0%3c%2fCellCount%3e%0d%0a++++++%3c%2fSavingCell%3e%0d%0a++++++%3cSavingCell%3e%0d%0a++++++++%3cAddress%3e%3d'Monthly+Schedule'!%24D%249%3c%2fAddress%3e%0d%0a++++++++%3cNameIndex%3e3%3c%2fNameIndex%3e%0d%0a++++++++%3cLabel%3eMonthlyScheduleD9%3c%2fLabel%3e%0d%0a++++++++%3cValueType%3eText%3c%2fValueType%3e%0d%0a++++++++%3cUnique%3efalse%3c%2fUnique%3e%0d%0a++++++++%3cIsEncrypted%3efalse%3c%2fIsEncrypted%3e%0d%0a++++++++%3cCellCount%3e0%3c%2fCellCount%3e%0d%0a++++++%3c%2fSavingCell%3e%0d%0a++++++%3cSavingCell%3e%0d%0a++++++++%3cAddress%3e%3d'Monthly+Schedule'!%24D%2410%3c%2fAddress%3e%0d%0a++++++++%3cNameIndex%3e4%3c%2fNameIndex%3e%0d%0a++++++++%3cLabel%3eMonthlyScheduleD10%3c%2fLabel%3e%0d%0a++++++++%3cValueType%3eText%3c%2fValueType%3e%0d%0a++++++++%3cUnique%3efalse%3c%2fUnique%3e%0d%0a++++++++%3cIsEncrypted%3efalse%3c%2fIsEncrypted%3e%0d%0a++++++++%3cCellCount%3e0%3c%2fCellCount%3e%0d%0a++++++%3c%2fSavingCell%3e%0d%0a++++++%3cSavingCell%3e%0d%0a++++++++%3cAddress%3e%3d'Monthly+Schedule'!%24D%2411%3c%2fAddress%3e%0d%0a++++++++%3cNameIndex%3e5%3c%2fNameIndex%3e%0d%0a++++++++%3cLabel%3eMonthlyScheduleD11%3c%2fLabel%3e%0d%0a++++++++%3cValueType%3eText%3c%2fValueType%3e%0d%0a++++++++%3cUnique%3efalse%3c%2fUnique%3e%0d%0a++++++++%3cIsEncrypted%3efalse%3c%2fIsEncrypted%3e%0d%0a++++++++%3cCellCount%3e0%3c%2fCellCount%3e%0d%0a++++++%3c%2fSavingCell%3e%0d%0a++++++%3cSavingCell%3e%0d%0a++++++++%3cAddress%3e%3d'Monthly+Schedule'!%24D%2412%3c%2fAddress%3e%0d%0a++++++++%3cNameIndex%3e6%3c%2fNameIndex%3e%0d%0a++++++++%3cLabel%3eMonthlyScheduleD12%3c%2fLabel%3e%0d%0a++++++++%3cValueType%3eText%3c%2fValueType%3e%0d%0a++++++++%3cUnique%3efalse%3c%2fUnique%3e%0d%0a++++++++%3cIsEncrypted%3efalse%3c%2fIsEncrypted%3e%0d%0a++++++++%3cCellCount%3e0%3c%2fCellCount%3e%0d%0a++++++%3c%2fSavingCell%3e%0d%0a++++++%3cSavingCell%3e%0d%0a++++++++%3cAddress%3e%3d'Monthly+Schedule'!%24D%2413%3c%2fAddress%3e%0d%0a++++++++%3cNameIndex%3e7%3c%2fNameIndex%3e%0d%0a++++++++%3cLabel%3eMonthlyScheduleD13%3c%2fLabel%3e%0d%0a++++++++%3cValueType%3eText%3c%2fValueType%3e%0d%0a++++++++%3cUnique%3efalse%3c%2fUnique%3e%0d%0a++++++++%3cIsEncrypted%3efalse%3c%2fIsEncrypted%3e%0d%0a++++++++%3cCellCount%3e0%3c%2fCellCount%3e%0d%0a++++++%3c%2fSavingCell%3e%0d%0a++++++%3cSavingCell%3e%0d%0a++++++++%3cAddress%3e%3d'Monthly+Schedule'!%24H%247%3c%2fAddress%3e%0d%0a++++++++%3cNameIndex%3e8%3c%2fNameIndex%3e%0d%0a++++++++%3cLabel%3eMonthlyScheduleH7%3c%2fLabel%3e%0d%0a++++++++%3cValueType%3eText%3c%2fValueType%3e%0d%0a++++++++%3cUnique%3efalse%3c%2fUnique%3e%0d%0a++++++++%3cIsEncrypted%3efalse%3c%2fIsEncrypted%3e%0d%0a++++++++%3cCellCount%3e0%3c%2fCellCount%3e%0d%0a++++++%3c%2fSavingCell%3e%0d%0a++++++%3cSavingCell%3e%0d%0a++++++++%3cAddress%3e%3d'Monthly+Schedule'!%24H%248%3c%2fAddress%3e%0d%0a++++++++%3cNameIndex%3e9%3c%2fNameIndex%3e%0d%0a++++++++%3cLabel%3eMonthlyScheduleH8%3c%2fLabel%3e%0d%0a++++++++%3cValueType%3eText%3c%2fValueType%3e%0d%0a++++++++%3cUnique%3efalse%3c%2fUnique%3e%0d%0a++++++++%3cIsEncrypted%3efalse%3c%2fIsEncrypted%3e%0d%0a++++++++%3cCellCount%3e0%3c%2fCellCount%3e%0d%0a++++++%3c%2fSavingCell%3e%0d%0a++++++%3cSavingCell%3e%0d%0a++++++++%3cAddress%3e%3d'Monthly+Schedule'!%24H%249%3c%2fAddress%3e%0d%0a++++++++%3cNameIndex%3e10%3c%2fNameIndex%3e%0d%0a++++++++%3cLabel%3eMonthlyScheduleH9%3c%2fLabel%3e%0d%0a++++++++%3cValueType%3eText%3c%2fValueType%3e%0d%0a++++++++%3cUnique%3efalse%3c%2fUnique%3e%0d%0a++++++++%3cIsEncrypted%3efalse%3c%2fIsEncrypted%3e%0d%0a++++++++%3cCellCount%3e0%3c%2fCellCount%3e%0d%0a++++++%3c%2fSavingCell%3e%0d%0a++++++%3cSavingCell%3e%0d%0a++++++++%3cAddress%3e%3d'Monthly+Schedule'!%24H%2410%3c%2fAddress%3e%0d%0a++++++++%3cNameIndex%3e11%3c%2fNameIndex%3e%0d%0a++++++++%3cLabel%3eMonthlyScheduleH10%3c%2fLabel%3e%0d%0a++++++++%3cValueType%3eText%3c%2fValueType%3e%0d%0a++++++++%3cUnique%3efalse%3c%2fUnique%3e%0d%0a++++++++%3cIsEncrypted%3efalse%3c%2fIsEncrypted%3e%0d%0a++++++++%3cCellCount%3e0%3c%2fCellCount%3e%0d%0a++++++%3c%2fSavingCell%3e%0d%0a++++++%3cSavingCell%3e%0d%0a++++++++%3cAddress%3e%3d'Monthly+Schedule'!%24H%2411%3c%2fAddress%3e%0d%0a++++++++%3cNameIndex%3e12%3c%2fNameIndex%3e%0d%0a++++++++%3cLabel%3eMonthlyScheduleH11%3c%2fLabel%3e%0d%0a++++++++%3cValueType%3eText%3c%2fValueType%3e%0d%0a++++++++%3cUnique%3efalse%3c%2fUnique%3e%0d%0a++++++++%3cIsEncrypted%3efalse%3c%2fIsEncrypted%3e%0d%0a++++++++%3cCellCount%3e0%3c%2fCellCount%3e%0d%0a++++++%3c%2fSavingCell%3e%0d%0a++++++%3cSavingCell%3e%0d%0a++++++++%3cAddress%3e%3d'Monthly+Schedule'!%24H%2412%3c%2fAddress%3e%0d%0a++++++++%3cNameIndex%3e13%3c%2fNameIndex%3e%0d%0a++++++++%3cLabel%3eMonthlyScheduleH12%3c%2fLabel%3e%0d%0a++++++++%3cValueType%3eText%3c%2fValueType%3e%0d%0a++++++++%3cUnique%3efalse%3c%2fUnique%3e%0d%0a++++++++%3cIsEncrypted%3efalse%3c%2fIsEncrypted%3e%0d%0a++++++++%3cCellCount%3e0%3c%2fCellCount%3e%0d%0a++++++%3c%2fSavingCell%3e%0d%0a++++++%3cSavingCell%3e%0d%0a++++++++%3cAddress%3e%3d'Monthly+Schedule'!%24H%2413%3c%2fAddress%3e%0d%0a++++++++%3cNameIndex%3e14%3c%2fNameIndex%3e%0d%0a++++++++%3cLabel%3eMonthlyScheduleH13%3c%2fLabel%3e%0d%0a++++++++%3cValueType%3eText%3c%2fValueType%3e%0d%0a++++++++%3cUnique%3efalse%3c%2fUnique%3e%0d%0a++++++++%3cIsEncrypted%3efalse%3c%2fIsEncrypted%3e%0d%0a++++++++%3cCellCount%3e0%3c%2fCellCount%3e%0d%0a++++++%3c%2fSavingCell%3e%0d%0a++++++%3cSavingCell%3e%0d%0a++++++++%3cAddress%3e%3d'Monthly+Schedule'!%24L%247%3c%2fAddress%3e%0d%0a++++++++%3cNameIndex%3e15%3c%2fNameIndex%3e%0d%0a++++++++%3cLabel%3eMonthlyScheduleL7%3c%2fLabel%3e%0d%0a++++++++%3cValueType%3eText%3c%2fValueType%3e%0d%0a++++++++%3cUnique%3efalse%3c%2fUnique%3e%0d%0a++++++++%3cIsEncrypted%3efalse%3c%2fIsEncrypted%3e%0d%0a++++++++%3cCellCount%3e0%3c%2fCellCount%3e%0d%0a++++++%3c%2fSavingCell%3e%0d%0a++++++%3cSavingCell%3e%0d%0a++++++++%3cAddress%3e%3d'Monthly+Schedule'!%24L%248%3c%2fAddress%3e%0d%0a++++++++%3cNameIndex%3e16%3c%2fNameIndex%3e%0d%0a++++++++%3cLabel%3eMonthlyScheduleL8%3c%2fLabel%3e%0d%0a++++++++%3cValueType%3eText%3c%2fValueType%3e%0d%0a++++++++%3cUnique%3efalse%3c%2fUnique%3e%0d%0a++++++++%3cIsEncrypted%3efalse%3c%2fIsEncrypted%3e%0d%0a++++++++%3cCellCount%3e0%3c%2fCellCount%3e%0d%0a++++++%3c%2fSavingCell%3e%0d%0a++++++%3cSavingCell%3e%0d%0a++++++++%3cAddress%3e%3d'Monthly+Schedule'!%24L%249%3c%2fAddress%3e%0d%0a++++++++%3cNameIndex%3e17%3c%2fNameIndex%3e%0d%0a++++++++%3cLabel%3eMonthlyScheduleL9%3c%2fLabel%3e%0d%0a++++++++%3cValueType%3eText%3c%2fValueType%3e%0d%0a++++++++%3cUnique%3efalse%3c%2fUnique%3e%0d%0a++++++++%3cIsEncrypted%3efalse%3c%2fIsEncrypted%3e%0d%0a++++++++%3cCellCount%3e0%3c%2fCellCount%3e%0d%0a++++++%3c%2fSavingCell%3e%0d%0a++++++%3cSavingCell%3e%0d%0a++++++++%3cAddress%3e%3d'Monthly+Schedule'!%24L%2410%3c%2fAddress%3e%0d%0a++++++++%3cNameIndex%3e18%3c%2fNameIndex%3e%0d%0a++++++++%3cLabel%3eMonthlyScheduleL10%3c%2fLabel%3e%0d%0a++++++++%3cValueType%3eText%3c%2fValueType%3e%0d%0a++++++++%3cUnique%3efalse%3c%2fUnique%3e%0d%0a++++++++%3cIsEncrypted%3efalse%3c%2fIsEncrypted%3e%0d%0a++++++++%3cCellCount%3e0%3c%2fCellCount%3e%0d%0a++++++%3c%2fSavingCell%3e%0d%0a++++++%3cSavingCell%3e%0d%0a++++++++%3cAddress%3e%3d'Monthly+Schedule'!%24L%2411%3c%2fAddress%3e%0d%0a++++++++%3cNameIndex%3e19%3c%2fNameIndex%3e%0d%0a++++++++%3cLabel%3eMonthlyScheduleL11%3c%2fLabel%3e%0d%0a++++++++%3cValueType%3eText%3c%2fValueType%3e%0d%0a++++++++%3cUnique%3efalse%3c%2fUnique%3e%0d%0a++++++++%3cIsEncrypted%3efalse%3c%2fIsEncrypted%3e%0d%0a++++++++%3cCellCount%3e0%3c%2fCellCount%3e%0d%0a++++++%3c%2fSavingCell%3e%0d%0a++++++%3cSavingCell%3e%0d%0a++++++++%3cAddress%3e%3d'Monthly+Schedule'!%24L%2412%3c%2fAddress%3e%0d%0a++++++++%3cNameIndex%3e20%3c%2fNameIndex%3e%0d%0a++++++++%3cLabel%3eMonthlyScheduleL12%3c%2fLabel%3e%0d%0a++++++++%3cValueType%3eText%3c%2fValueType%3e%0d%0a++++++++%3cUnique%3efalse%3c%2fUnique%3e%0d%0a++++++++%3cIsEncrypted%3efalse%3c%2fIsEncrypted%3e%0d%0a++++++++%3cCellCount%3e0%3c%2fCellCount%3e%0d%0a++++++%3c%2fSavingCell%3e%0d%0a++++++%3cSavingCell%3e%0d%0a++++++++%3cAddress%3e%3d'Monthly+Schedule'!%24L%2413%3c%2fAddress%3e%0d%0a++++++++%3cNameIndex%3e21%3c%2fNameIndex%3e%0d%0a++++++++%3cLabel%3eMonthlyScheduleL13%3c%2fLabel%3e%0d%0a++++++++%3cValueType%3eText%3c%2fValueType%3e%0d%0a++++++++%3cUnique%3efalse%3c%2fUnique%3e%0d%0a++++++++%3cIsEncrypted%3efalse%3c%2fIsEncrypted%3e%0d%0a++++++++%3cCellCount%3e0%3c%2fCellCount%3e%0d%0a++++++%3c%2fSavingCell%3e%0d%0a++++++%3cSavingCell%3e%0d%0a++++++++%3cAddress%3e%3d'Monthly+Schedule'!%24P%247%3c%2fAddress%3e%0d%0a++++++++%3cNameIndex%3e22%3c%2fNameIndex%3e%0d%0a++++++++%3cLabel%3eMonthlyScheduleP7%3c%2fLabel%3e%0d%0a++++++++%3cValueType%3eText%3c%2fValueType%3e%0d%0a++++++++%3cUnique%3efalse%3c%2fUnique%3e%0d%0a++++++++%3cIsEncrypted%3efalse%3c%2fIsEncrypted%3e%0d%0a++++++++%3cCellCount%3e0%3c%2fCellCount%3e%0d%0a++++++%3c%2fSavingCell%3e%0d%0a++++++%3cSavingCell%3e%0d%0a++++++++%3cAddress%3e%3d'Monthly+Schedule'!%24P%248%3c%2fAddress%3e%0d%0a++++++++%3cNameIndex%3e23%3c%2fNameIndex%3e%0d%0a++++++++%3cLabel%3eMonthlyScheduleP8%3c%2fLabel%3e%0d%0a++++++++%3cValueType%3eText%3c%2fValueType%3e%0d%0a++++++++%3cUnique%3efalse%3c%2fUnique%3e%0d%0a++++++++%3cIsEncrypted%3efalse%3c%2fIsEncrypted%3e%0d%0a++++++++%3cCellCount%3e0%3c%2fCellCount%3e%0d%0a++++++%3c%2fSavingCell%3e%0d%0a++++++%3cSavingCell%3e%0d%0a++++++++%3cAddress%3e%3d'Monthly+Schedule'!%24P%249%3c%2fAddress%3e%0d%0a++++++++%3cNameIndex%3e24%3c%2fNameIndex%3e%0d%0a++++++++%3cLabel%3eMonthlyScheduleP9%3c%2fLabel%3e%0d%0a++++++++%3cValueType%3eText%3c%2fValueType%3e%0d%0a++++++++%3cUnique%3efalse%3c%2fUnique%3e%0d%0a++++++++%3cIsEncrypted%3efalse%3c%2fIsEncrypted%3e%0d%0a++++++++%3cCellCount%3e0%3c%2fCellCount%3e%0d%0a++++++%3c%2fSavingCell%3e%0d%0a++++++%3cSavingCell%3e%0d%0a++++++++%3cAddress%3e%3d'Monthly+Schedule'!%24P%2410%3c%2fAddress%3e%0d%0a++++++++%3cNameIndex%3e25%3c%2fNameIndex%3e%0d%0a++++++++%3cLabel%3eMonthlyScheduleP10%3c%2fLabel%3e%0d%0a++++++++%3cValueType%3eText%3c%2fValueType%3e%0d%0a++++++++%3cUnique%3efalse%3c%2fUnique%3e%0d%0a++++++++%3cIsEncrypted%3efalse%3c%2fIsEncrypted%3e%0d%0a++++++++%3cCellCount%3e0%3c%2fCellCount%3e%0d%0a++++++%3c%2fSavingCell%3e%0d%0a++++++%3cSavingCell%3e%0d%0a++++++++%3cAddress%3e%3d'Monthly+Schedule'!%24P%2411%3c%2fAddress%3e%0d%0a++++++++%3cNameIndex%3e26%3c%2fNameIndex%3e%0d%0a++++++++%3cLabel%3eMonthlyScheduleP11%3c%2fLabel%3e%0d%0a++++++++%3cValueType%3eText%3c%2fValueType%3e%0d%0a++++++++%3cUnique%3efalse%3c%2fUnique%3e%0d%0a++++++++%3cIsEncrypted%3efalse%3c%2fIsEncrypted%3e%0d%0a++++++++%3cCellCount%3e0%3c%2fCellCount%3e%0d%0a++++++%3c%2fSavingCell%3e%0d%0a++++++%3cSavingCell%3e%0d%0a++++++++%3cAddress%3e%3d'Monthly+Schedule'!%24P%2412%3c%2fAddress%3e%0d%0a++++++++%3cNameIndex%3e27%3c%2fNameIndex%3e%0d%0a++++++++%3cLabel%3eMonthlyScheduleP12%3c%2fLabel%3e%0d%0a++++++++%3cValueType%3eText%3c%2fValueType%3e%0d%0a++++++++%3cUnique%3efalse%3c%2fUnique%3e%0d%0a++++++++%3cIsEncrypted%3efalse%3c%2fIsEncrypted%3e%0d%0a++++++++%3cCellCount%3e0%3c%2fCellCount%3e%0d%0a++++++%3c%2fSavingCell%3e%0d%0a++++++%3cSavingCell%3e%0d%0a++++++++%3cAddress%3e%3d'Monthly+Schedule'!%24P%2413%3c%2fAddress%3e%0d%0a++++++++%3cNameIndex%3e28%3c%2fNameIndex%3e%0d%0a++++++++%3cLabel%3eMonthlyScheduleP13%3c%2fLabel%3e%0d%0a++++++++%3cValueType%3eText%3c%2fValueType%3e%0d%0a++++++++%3cUnique%3efalse%3c%2fUnique%3e%0d%0a++++++++%3cIsEncrypted%3efalse%3c%2fIsEncrypted%3e%0d%0a++++++++%3cCellCount%3e0%3c%2fCellCount%3e%0d%0a++++++%3c%2fSavingCell%3e%0d%0a++++++%3cSavingCell%3e%0d%0a++++++++%3cAddress%3e%3d'Monthly+Schedule'!%24T%247%3c%2fAddress%3e%0d%0a++++++++%3cNameIndex%3e29%3c%2fNameIndex%3e%0d%0a++++++++%3cLabel%3eMonthlyScheduleT7%3c%2fLabel%3e%0d%0a++++++++%3cValueType%3eText%3c%2fValueType%3e%0d%0a++++++++%3cUnique%3efalse%3c%2fUnique%3e%0d%0a++++++++%3cIsEncrypted%3efalse%3c%2fIsEncrypted%3e%0d%0a++++++++%3cCellCount%3e0%3c%2fCellCount%3e%0d%0a++++++%3c%2fSavingCell%3e%0d%0a++++++%3cSavingCell%3e%0d%0a++++++++%3cAddress%3e%3d'Monthly+Schedule'!%24T%248%3c%2fAddress%3e%0d%0a++++++++%3cNameIndex%3e30%3c%2fNameIndex%3e%0d%0a++++++++%3cLabel%3eMonthlyScheduleT8%3c%2fLabel%3e%0d%0a++++++++%3cValueType%3eText%3c%2fValueType%3e%0d%0a++++++++%3cUnique%3efalse%3c%2fUnique%3e%0d%0a++++++++%3cIsEncrypted%3efalse%3c%2fIsEncrypted%3e%0d%0a++++++++%3cCellCount%3e0%3c%2fCellCount%3e%0d%0a++++++%3c%2fSavingCell%3e%0d%0a++++++%3cSavingCell%3e%0d%0a++++++++%3cAddress%3e%3d'Monthly+Schedule'!%24T%249%3c%2fAddress%3e%0d%0a++++++++%3cNameIndex%3e31%3c%2fNameIndex%3e%0d%0a++++++++%3cLabel%3eMonthlyScheduleT9%3c%2fLabel%3e%0d%0a++++++++%3cValueType%3eText%3c%2fValueType%3e%0d%0a++++++++%3cUnique%3efalse%3c%2fUnique%3e%0d%0a++++++++%3cIsEncrypted%3efalse%3c%2fIsEncrypted%3e%0d%0a++++++++%3cCellCount%3e0%3c%2fCellCount%3e%0d%0a++++++%3c%2fSavingCell%3e%0d%0a++++++%3cSavingCell%3e%0d%0a++++++++%3cAddress%3e%3d'Monthly+Schedule'!%24T%2410%3c%2fAddress%3e%0d%0a++++++++%3cNameIndex%3e32%3c%2fNameIndex%3e%0d%0a++++++++%3cLabel%3eMonthlyScheduleT10%3c%2fLabel%3e%0d%0a++++++++%3cValueType%3eText%3c%2fValueType%3e%0d%0a++++++++%3cUnique%3efalse%3c%2fUnique%3e%0d%0a++++++++%3cIsEncrypted%3efalse%3c%2fIsEncrypted%3e%0d%0a++++++++%3cCellCount%3e0%3c%2fCellCount%3e%0d%0a++++++%3c%2fSavingCell%3e%0d%0a++++++%3cSavingCell%3e%0d%0a++++++++%3cAddress%3e%3d'Monthly+Schedule'!%24T%2411%3c%2fAddress%3e%0d%0a++++++++%3cNameIndex%3e33%3c%2fNameIndex%3e%0d%0a++++++++%3cLabel%3eMonthlyScheduleT11%3c%2fLabel%3e%0d%0a++++++++%3cValueType%3eText%3c%2fValueType%3e%0d%0a++++++++%3cUnique%3efalse%3c%2fUnique%3e%0d%0a++++++++%3cIsEncrypted%3efalse%3c%2fIsEncrypted%3e%0d%0a++++++++%3cCellCount%3e0%3c%2fCellCount%3e%0d%0a++++++%3c%2fSavingCell%3e%0d%0a++++++%3cSavingCell%3e%0d%0a++++++++%3cAddress%3e%3d'Monthly+Schedule'!%24T%2412%3c%2fAddress%3e%0d%0a++++++++%3cNameIndex%3e34%3c%2fNameIndex%3e%0d%0a++++++++%3cLabel%3eMonthlyScheduleT12%3c%2fLabel%3e%0d%0a++++++++%3cValueType%3eText%3c%2fValueType%3e%0d%0a++++++++%3cUnique%3efalse%3c%2fUnique%3e%0d%0a++++++++%3cIsEncrypted%3efalse%3c%2fIsEncrypted%3e%0d%0a++++++++%3cCellCount%3e0%3c%2fCellCount%3e%0d%0a++++++%3c%2fSavingCell%3e%0d%0a++++++%3cSavingCell%3e%0d%0a++++++++%3cAddress%3e%3d'Monthly+Schedule'!%24T%2413%3c%2fAddress%3e%0d%0a++++++++%3cNameIndex%3e35%3c%2fNameIndex%3e%0d%0a++++++++%3cLabel%3eMonthlyScheduleT13%3c%2fLabel%3e%0d%0a++++++++%3cValueType%3eText%3c%2fValueType%3e%0d%0a++++++++%3cUnique%3efalse%3c%2fUnique%3e%0d%0a++++++++%3cIsEncrypted%3efalse%3c%2fIsEncrypted%3e%0d%0a++++++++%3cCellCount%3e0%3c%2fCellCount%3e%0d%0a++++++%3c%2fSavingCell%3e%0d%0a++++++%3cSavingCell%3e%0d%0a++++++++%3cAddress%3e%3d'Monthly+Schedule'!%24X%247%3c%2fAddress%3e%0d%0a++++++++%3cNameIndex%3e36%3c%2fNameIndex%3e%0d%0a++++++++%3cLabel%3eMonthlyScheduleX7%3c%2fLabel%3e%0d%0a++++++++%3cValueType%3eText%3c%2fValueType%3e%0d%0a++++++++%3cUnique%3efalse%3c%2fUnique%3e%0d%0a++++++++%3cIsEncrypted%3efalse%3c%2fIsEncrypted%3e%0d%0a++++++++%3cCellCount%3e0%3c%2fCellCount%3e%0d%0a++++++%3c%2fSavingCell%3e%0d%0a++++++%3cSavingCell%3e%0d%0a++++++++%3cAddress%3e%3d'Monthly+Schedule'!%24X%248%3c%2fAddress%3e%0d%0a++++++++%3cNameIndex%3e37%3c%2fNameIndex%3e%0d%0a++++++++%3cLabel%3eMonthlyScheduleX8%3c%2fLabel%3e%0d%0a++++++++%3cValueType%3eText%3c%2fValueType%3e%0d%0a++++++++%3cUnique%3efalse%3c%2fUnique%3e%0d%0a++++++++%3cIsEncrypted%3efalse%3c%2fIsEncrypted%3e%0d%0a++++++++%3cCellCount%3e0%3c%2fCellCount%3e%0d%0a++++++%3c%2fSavingCell%3e%0d%0a++++++%3cSavingCell%3e%0d%0a++++++++%3cAddress%3e%3d'Monthly+Schedule'!%24X%249%3c%2fAddress%3e%0d%0a++++++++%3cNameIndex%3e38%3c%2fNameIndex%3e%0d%0a++++++++%3cLabel%3eMonthlyScheduleX9%3c%2fLabel%3e%0d%0a++++++++%3cValueType%3eText%3c%2fValueType%3e%0d%0a++++++++%3cUnique%3efalse%3c%2fUnique%3e%0d%0a++++++++%3cIsEncrypted%3efalse%3c%2fIsEncrypted%3e%0d%0a++++++++%3cCellCount%3e0%3c%2fCellCount%3e%0d%0a++++++%3c%2fSavingCell%3e%0d%0a++++++%3cSavingCell%3e%0d%0a++++++++%3cAddress%3e%3d'Monthly+Schedule'!%24X%2410%3c%2fAddress%3e%0d%0a++++++++%3cNameIndex%3e39%3c%2fNameIndex%3e%0d%0a++++++++%3cLabel%3eMonthlyScheduleX10%3c%2fLabel%3e%0d%0a++++++++%3cValueType%3eText%3c%2fValueType%3e%0d%0a++++++++%3cUnique%3efalse%3c%2fUnique%3e%0d%0a++++++++%3cIsEncrypted%3efalse%3c%2fIsEncrypted%3e%0d%0a++++++++%3cCellCount%3e0%3c%2fCellCount%3e%0d%0a++++++%3c%2fSavingCell%3e%0d%0a++++++%3cSavingCell%3e%0d%0a++++++++%3cAddress%3e%3d'Monthly+Schedule'!%24X%2411%3c%2fAddress%3e%0d%0a++++++++%3cNameIndex%3e40%3c%2fNameIndex%3e%0d%0a++++++++%3cLabel%3eMonthlyScheduleX11%3c%2fLabel%3e%0d%0a++++++++%3cValueType%3eText%3c%2fValueType%3e%0d%0a++++++++%3cUnique%3efalse%3c%2fUnique%3e%0d%0a++++++++%3cIsEncrypted%3efalse%3c%2fIsEncrypted%3e%0d%0a++++++++%3cCellCount%3e0%3c%2fCellCount%3e%0d%0a++++++%3c%2fSavingCell%3e%0d%0a++++++%3cSavingCell%3e%0d%0a++++++++%3cAddress%3e%3d'Monthly+Schedule'!%24X%2412%3c%2fAddress%3e%0d%0a++++++++%3cNameIndex%3e41%3c%2fNameIndex%3e%0d%0a++++++++%3cLabel%3eMonthlyScheduleX12%3c%2fLabel%3e%0d%0a++++++++%3cValueType%3eText%3c%2fValueType%3e%0d%0a++++++++%3cUnique%3efalse%3c%2fUnique%3e%0d%0a++++++++%3cIsEncrypted%3efalse%3c%2fIsEncrypted%3e%0d%0a++++++++%3cCellCount%3e0%3c%2fCellCount%3e%0d%0a++++++%3c%2fSavingCell%3e%0d%0a++++++%3cSavingCell%3e%0d%0a++++++++%3cAddress%3e%3d'Monthly+Schedule'!%24X%2413%3c%2fAddress%3e%0d%0a++++++++%3cNameIndex%3e42%3c%2fNameIndex%3e%0d%0a++++++++%3cLabel%3eMonthlyScheduleX13%3c%2fLabel%3e%0d%0a++++++++%3cValueType%3eText%3c%2fValueType%3e%0d%0a++++++++%3cUnique%3efalse%3c%2fUnique%3e%0d%0a++++++++%3cIsEncrypted%3efalse%3c%2fIsEncrypted%3e%0d%0a++++++++%3cCellCount%3e0%3c%2fCellCount%3e%0d%0a++++++%3c%2fSavingCell%3e%0d%0a++++++%3cSavingCell%3e%0d%0a++++++++%3cAddress%3e%3d'Monthly+Schedule'!%24AB%247%3c%2fAddress%3e%0d%0a++++++++%3cNameIndex%3e43%3c%2fNameIndex%3e%0d%0a++++++++%3cLabel%3eMonthlyScheduleAB7%3c%2fLabel%3e%0d%0a++++++++%3cValueType%3eText%3c%2fValueType%3e%0d%0a++++++++%3cUnique%3efalse%3c%2fUnique%3e%0d%0a++++++++%3cIsEncrypted%3efalse%3c%2fIsEncrypted%3e%0d%0a++++++++%3cCellCount%3e0%3c%2fCellCount%3e%0d%0a++++++%3c%2fSavingCell%3e%0d%0a++++++%3cSavingCell%3e%0d%0a++++++++%3cAddress%3e%3d'Monthly+Schedule'!%24AB%248%3c%2fAddress%3e%0d%0a++++++++%3cNameIndex%3e44%3c%2fNameIndex%3e%0d%0a++++++++%3cLabel%3eMonthlyScheduleAB8%3c%2fLabel%3e%0d%0a++++++++%3cValueType%3eText%3c%2fValueType%3e%0d%0a++++++++%3cUnique%3efalse%3c%2fUnique%3e%0d%0a++++++++%3cIsEncrypted%3efalse%3c%2fIsEncrypted%3e%0d%0a++++++++%3cCellCount%3e0%3c%2fCellCount%3e%0d%0a++++++%3c%2fSavingCell%3e%0d%0a++++++%3cSavingCell%3e%0d%0a++++++++%3cAddress%3e%3d'Monthly+Schedule'!%24AB%249%3c%2fAddress%3e%0d%0a++++++++%3cNameIndex%3e45%3c%2fNameIndex%3e%0d%0a++++++++%3cLabel%3eMonthlyScheduleAB9%3c%2fLabel%3e%0d%0a++++++++%3cValueType%3eText%3c%2fValueType%3e%0d%0a++++++++%3cUnique%3efalse%3c%2fUnique%3e%0d%0a++++++++%3cIsEncrypted%3efalse%3c%2fIsEncrypted%3e%0d%0a++++++++%3cCellCount%3e0%3c%2fCellCount%3e%0d%0a++++++%3c%2fSavingCell%3e%0d%0a++++++%3cSavingCell%3e%0d%0a++++++++%3cAddress%3e%3d'Monthly+Schedule'!%24AB%2410%3c%2fAddress%3e%0d%0a++++++++%3cNameIndex%3e46%3c%2fNameIndex%3e%0d%0a++++++++%3cLabel%3eMonthlyScheduleAB10%3c%2fLabel%3e%0d%0a++++++++%3cValueType%3eText%3c%2fValueType%3e%0d%0a++++++++%3cUnique%3efalse%3c%2fUnique%3e%0d%0a++++++++%3cIsEncrypted%3efalse%3c%2fIsEncrypted%3e%0d%0a++++++++%3cCellCount%3e0%3c%2fCellCount%3e%0d%0a++++++%3c%2fSavingCell%3e%0d%0a++++++%3cSavingCell%3e%0d%0a++++++++%3cAddress%3e%3d'Monthly+Schedule'!%24AB%2411%3c%2fAddress%3e%0d%0a++++++++%3cNameIndex%3e47%3c%2fNameIndex%3e%0d%0a++++++++%3cLabel%3eMonthlyScheduleAB11%3c%2fLabel%3e%0d%0a++++++++%3cValueType%3eText%3c%2fValueType%3e%0d%0a++++++++%3cUnique%3efalse%3c%2fUnique%3e%0d%0a++++++++%3cIsEncrypted%3efalse%3c%2fIsEncrypted%3e%0d%0a++++++++%3cCellCount%3e0%3c%2fCellCount%3e%0d%0a++++++%3c%2fSavingCell%3e%0d%0a++++++%3cSavingCell%3e%0d%0a++++++++%3cAddress%3e%3d'Monthly+Schedule'!%24AB%2412%3c%2fAddress%3e%0d%0a++++++++%3cNameIndex%3e48%3c%2fNameIndex%3e%0d%0a++++++++%3cLabel%3eMonthlyScheduleAB12%3c%2fLabel%3e%0d%0a++++++++%3cValueType%3eText%3c%2fValueType%3e%0d%0a++++++++%3cUnique%3efalse%3c%2fUnique%3e%0d%0a++++++++%3cIsEncrypted%3efalse%3c%2fIsEncrypted%3e%0d%0a++++++++%3cCellCount%3e0%3c%2fCellCount%3e%0d%0a++++++%3c%2fSavingCell%3e%0d%0a++++++%3cSavingCell%3e%0d%0a++++++++%3cAddress%3e%3d'Monthly+Schedule'!%24AB%2413%3c%2fAddress%3e%0d%0a++++++++%3cNameIndex%3e49%3c%2fNameIndex%3e%0d%0a++++++++%3cLabel%3eMonthlyScheduleAB13%3c%2fLabel%3e%0d%0a++++++++%3cValueType%3eText%3c%2fValueType%3e%0d%0a++++++++%3cUnique%3efalse%3c%2fUnique%3e%0d%0a++++++++%3cIsEncrypted%3efalse%3c%2fIsEncrypted%3e%0d%0a++++++++%3cCellCount%3e0%3c%2fCellCount%3e%0d%0a++++++%3c%2fSavingCell%3e%0d%0a++++++%3cSavingCell%3e%0d%0a++++++++%3cAddress%3e%3d'Monthly+Schedule'!%24D%2418%3c%2fAddress%3e%0d%0a++++++++%3cNameIndex%3e50%3c%2fNameIndex%3e%0d%0a++++++++%3cLabel%3eMonthlyScheduleD18%3c%2fLabel%3e%0d%0a++++++++%3cValueType%3eText%3c%2fValueType%3e%0d%0a++++++++%3cUnique%3efalse%3c%2fUnique%3e%0d%0a++++++++%3cIsEncrypted%3efalse%3c%2fIsEncrypted%3e%0d%0a++++++++%3cCellCount%3e0%3c%2fCellCount%3e%0d%0a++++++%3c%2fSavingCell%3e%0d%0a++++++%3cSavingCell%3e%0d%0a++++++++%3cAddress%3e%3d'Monthly+Schedule'!%24D%2419%3c%2fAddress%3e%0d%0a++++++++%3cNameIndex%3e51%3c%2fNameIndex%3e%0d%0a++++++++%3cLabel%3eMonthlyScheduleD19%3c%2fLabel%3e%0d%0a++++++++%3cValueType%3eText%3c%2fValueType%3e%0d%0a++++++++%3cUnique%3efalse%3c%2fUnique%3e%0d%0a++++++++%3cIsEncrypted%3efalse%3c%2fIsEncrypted%3e%0d%0a++++++++%3cCellCount%3e0%3c%2fCellCount%3e%0d%0a++++++%3c%2fSavingCell%3e%0d%0a++++++%3cSavingCell%3e%0d%0a++++++++%3cAddress%3e%3d'Monthly+Schedule'!%24D%2420%3c%2fAddress%3e%0d%0a++++++++%3cNameIndex%3e52%3c%2fNameIndex%3e%0d%0a++++++++%3cLabel%3eMonthlyScheduleD20%3c%2fLabel%3e%0d%0a++++++++%3cValueType%3eText%3c%2fValueType%3e%0d%0a++++++++%3cUnique%3efalse%3c%2fUnique%3e%0d%0a++++++++%3cIsEncrypted%3efalse%3c%2fIsEncrypted%3e%0d%0a++++++++%3cCellCount%3e0%3c%2fCellCount%3e%0d%0a++++++%3c%2fSavingCell%3e%0d%0a++++++%3cSavingCell%3e%0d%0a++++++++%3cAddress%3e%3d'Monthly+Schedule'!%24D%2421%3c%2fAddress%3e%0d%0a++++++++%3cNameIndex%3e53%3c%2fNameIndex%3e%0d%0a++++++++%3cLabel%3eMonthlyScheduleD21%3c%2fLabel%3e%0d%0a++++++++%3cValueType%3eText%3c%2fValueType%3e%0d%0a++++++++%3cUnique%3efalse%3c%2fUnique%3e%0d%0a++++++++%3cIsEncrypted%3efalse%3c%2fIsEncrypted%3e%0d%0a++++++++%3cCellCount%3e0%3c%2fCellCount%3e%0d%0a++++++%3c%2fSavingCell%3e%0d%0a++++++%3cSavingCell%3e%0d%0a++++++++%3cAddress%3e%3d'Monthly+Schedule'!%24D%2422%3c%2fAddress%3e%0d%0a++++++++%3cNameIndex%3e54%3c%2fNameIndex%3e%0d%0a++++++++%3cLabel%3eMonthlyScheduleD22%3c%2fLabel%3e%0d%0a++++++++%3cValueType%3eText%3c%2fValueType%3e%0d%0a++++++++%3cUnique%3efalse%3c%2fUnique%3e%0d%0a++++++++%3cIsEncrypted%3efalse%3c%2fIsEncrypted%3e%0d%0a++++++++%3cCellCount%3e0%3c%2fCellCount%3e%0d%0a++++++%3c%2fSavingCell%3e%0d%0a++++++%3cSavingCell%3e%0d%0a++++++++%3cAddress%3e%3d'Monthly+Schedule'!%24D%2423%3c%2fAddress%3e%0d%0a++++++++%3cNameIndex%3e55%3c%2fNameIndex%3e%0d%0a++++++++%3cLabel%3eMonthlyScheduleD23%3c%2fLabel%3e%0d%0a++++++++%3cValueType%3eText%3c%2fValueType%3e%0d%0a++++++++%3cUnique%3efalse%3c%2fUnique%3e%0d%0a++++++++%3cIsEncrypted%3efalse%3c%2fIsEncrypted%3e%0d%0a++++++++%3cCellCount%3e0%3c%2fCellCount%3e%0d%0a++++++%3c%2fSavingCell%3e%0d%0a++++++%3cSavingCell%3e%0d%0a++++++++%3cAddress%3e%3d'Monthly+Schedule'!%24D%2424%3c%2fAddress%3e%0d%0a++++++++%3cNameIndex%3e56%3c%2fNameIndex%3e%0d%0a++++++++%3cLabel%3eMonthlyScheduleD24%3c%2fLabel%3e%0d%0a++++++++%3cValueType%3eText%3c%2fValueType%3e%0d%0a++++++++%3cUnique%3efalse%3c%2fUnique%3e%0d%0a++++++++%3cIsEncrypted%3efalse%3c%2fIsEncrypted%3e%0d%0a++++++++%3cCellCount%3e0%3c%2fCellCount%3e%0d%0a++++++%3c%2fSavingCell%3e%0d%0a++++++%3cSavingCell%3e%0d%0a++++++++%3cAddress%3e%3d'Monthly+Schedule'!%24H%2418%3c%2fAddress%3e%0d%0a++++++++%3cNameIndex%3e57%3c%2fNameIndex%3e%0d%0a++++++++%3cLabel%3eMonthlyScheduleH18%3c%2fLabel%3e%0d%0a++++++++%3cValueType%3eText%3c%2fValueType%3e%0d%0a++++++++%3cUnique%3efalse%3c%2fUnique%3e%0d%0a++++++++%3cIsEncrypted%3efalse%3c%2fIsEncrypted%3e%0d%0a++++++++%3cCellCount%3e0%3c%2fCellCount%3e%0d%0a++++++%3c%2fSavingCell%3e%0d%0a++++++%3cSavingCell%3e%0d%0a++++++++%3cAddress%3e%3d'Monthly+Schedule'!%24H%2419%3c%2fAddress%3e%0d%0a++++++++%3cNameIndex%3e58%3c%2fNameIndex%3e%0d%0a++++++++%3cLabel%3eMonthlyScheduleH19%3c%2fLabel%3e%0d%0a++++++++%3cValueType%3eText%3c%2fValueType%3e%0d%0a++++++++%3cUnique%3efalse%3c%2fUnique%3e%0d%0a++++++++%3cIsEncrypted%3efalse%3c%2fIsEncrypted%3e%0d%0a++++++++%3cCellCount%3e0%3c%2fCellCount%3e%0d%0a++++++%3c%2fSavingCell%3e%0d%0a++++++%3cSavingCell%3e%0d%0a++++++++%3cAddress%3e%3d'Monthly+Schedule'!%24H%2420%3c%2fAddress%3e%0d%0a++++++++%3cNameIndex%3e59%3c%2fNameIndex%3e%0d%0a++++++++%3cLabel%3eMonthlyScheduleH20%3c%2fLabel%3e%0d%0a++++++++%3cValueType%3eText%3c%2fValueType%3e%0d%0a++++++++%3cUnique%3efalse%3c%2fUnique%3e%0d%0a++++++++%3cIsEncrypted%3efalse%3c%2fIsEncrypted%3e%0d%0a++++++++%3cCellCount%3e0%3c%2fCellCount%3e%0d%0a++++++%3c%2fSavingCell%3e%0d%0a++++++%3cSavingCell%3e%0d%0a++++++++%3cAddress%3e%3d'Monthly+Schedule'!%24H%2421%3c%2fAddress%3e%0d%0a++++++++%3cNameIndex%3e60%3c%2fNameIndex%3e%0d%0a++++++++%3cLabel%3eMonthlyScheduleH21%3c%2fLabel%3e%0d%0a++++++++%3cValueType%3eText%3c%2fValueType%3e%0d%0a++++++++%3cUnique%3efalse%3c%2fUnique%3e%0d%0a++++++++%3cIsEncrypted%3efalse%3c%2fIsEncrypted%3e%0d%0a++++++++%3cCellCount%3e0%3c%2fCellCount%3e%0d%0a++++++%3c%2fSavingCell%3e%0d%0a++++++%3cSavingCell%3e%0d%0a++++++++%3cAddress%3e%3d'Monthly+Schedule'!%24H%2422%3c%2fAddress%3e%0d%0a++++++++%3cNameIndex%3e61%3c%2fNameIndex%3e%0d%0a++++++++%3cLabel%3eMonthlyScheduleH22%3c%2fLabel%3e%0d%0a++++++++%3cValueType%3eText%3c%2fValueType%3e%0d%0a++++++++%3cUnique%3efalse%3c%2fUnique%3e%0d%0a++++++++%3cIsEncrypted%3efalse%3c%2fIsEncrypted%3e%0d%0a++++++++%3cCellCount%3e0%3c%2fCellCount%3e%0d%0a++++++%3c%2fSavingCell%3e%0d%0a++++++%3cSavingCell%3e%0d%0a++++++++%3cAddress%3e%3d'Monthly+Schedule'!%24H%2423%3c%2fAddress%3e%0d%0a++++++++%3cNameIndex%3e62%3c%2fNameIndex%3e%0d%0a++++++++%3cLabel%3eMonthlyScheduleH23%3c%2fLabel%3e%0d%0a++++++++%3cValueType%3eText%3c%2fValueType%3e%0d%0a++++++++%3cUnique%3efalse%3c%2fUnique%3e%0d%0a++++++++%3cIsEncrypted%3efalse%3c%2fIsEncrypted%3e%0d%0a++++++++%3cCellCount%3e0%3c%2fCellCount%3e%0d%0a++++++%3c%2fSavingCell%3e%0d%0a++++++%3cSavingCell%3e%0d%0a++++++++%3cAddress%3e%3d'Monthly+Schedule'!%24H%2424%3c%2fAddress%3e%0d%0a++++++++%3cNameIndex%3e63%3c%2fNameIndex%3e%0d%0a++++++++%3cLabel%3eMonthlyScheduleH24%3c%2fLabel%3e%0d%0a++++++++%3cValueType%3eText%3c%2fValueType%3e%0d%0a++++++++%3cUnique%3efalse%3c%2fUnique%3e%0d%0a++++++++%3cIsEncrypted%3efalse%3c%2fIsEncrypted%3e%0d%0a++++++++%3cCellCount%3e0%3c%2fCellCount%3e%0d%0a++++++%3c%2fSavingCell%3e%0d%0a++++++%3cSavingCell%3e%0d%0a++++++++%3cAddress%3e%3d'Monthly+Schedule'!%24L%2418%3c%2fAddress%3e%0d%0a++++++++%3cNameIndex%3e64%3c%2fNameIndex%3e%0d%0a++++++++%3cLabel%3eMonthlyScheduleL18%3c%2fLabel%3e%0d%0a++++++++%3cValueType%3eText%3c%2fValueType%3e%0d%0a++++++++%3cUnique%3efalse%3c%2fUnique%3e%0d%0a++++++++%3cIsEncrypted%3efalse%3c%2fIsEncrypted%3e%0d%0a++++++++%3cCellCount%3e0%3c%2fCellCount%3e%0d%0a++++++%3c%2fSavingCell%3e%0d%0a++++++%3cSavingCell%3e%0d%0a++++++++%3cAddress%3e%3d'Monthly+Schedule'!%24L%2419%3c%2fAddress%3e%0d%0a++++++++%3cNameIndex%3e65%3c%2fNameIndex%3e%0d%0a++++++++%3cLabel%3eMonthlyScheduleL19%3c%2fLabel%3e%0d%0a++++++++%3cValueType%3eText%3c%2fValueType%3e%0d%0a++++++++%3cUnique%3efalse%3c%2fUnique%3e%0d%0a++++++++%3cIsEncrypted%3efalse%3c%2fIsEncrypted%3e%0d%0a++++++++%3cCellCount%3e0%3c%2fCellCount%3e%0d%0a++++++%3c%2fSavingCell%3e%0d%0a++++++%3cSavingCell%3e%0d%0a++++++++%3cAddress%3e%3d'Monthly+Schedule'!%24L%2420%3c%2fAddress%3e%0d%0a++++++++%3cNameIndex%3e66%3c%2fNameIndex%3e%0d%0a++++++++%3cLabel%3eMonthlyScheduleL20%3c%2fLabel%3e%0d%0a++++++++%3cValueType%3eText%3c%2fValueType%3e%0d%0a++++++++%3cUnique%3efalse%3c%2fUnique%3e%0d%0a++++++++%3cIsEncrypted%3efalse%3c%2fIsEncrypted%3e%0d%0a++++++++%3cCellCount%3e0%3c%2fCellCount%3e%0d%0a++++++%3c%2fSavingCell%3e%0d%0a++++++%3cSavingCell%3e%0d%0a++++++++%3cAddress%3e%3d'Monthly+Schedule'!%24L%2421%3c%2fAddress%3e%0d%0a++++++++%3cNameIndex%3e67%3c%2fNameIndex%3e%0d%0a++++++++%3cLabel%3eMonthlyScheduleL21%3c%2fLabel%3e%0d%0a++++++++%3cValueType%3eText%3c%2fValueType%3e%0d%0a++++++++%3cUnique%3efalse%3c%2fUnique%3e%0d%0a++++++++%3cIsEncrypted%3efalse%3c%2fIsEncrypted%3e%0d%0a++++++++%3cCellCount%3e0%3c%2fCellCount%3e%0d%0a++++++%3c%2fSavingCell%3e%0d%0a++++++%3cSavingCell%3e%0d%0a++++++++%3cAddress%3e%3d'Monthly+Schedule'!%24L%2422%3c%2fAddress%3e%0d%0a++++++++%3cNameIndex%3e68%3c%2fNameIndex%3e%0d%0a++++++++%3cLabel%3eMonthlyScheduleL22%3c%2fLabel%3e%0d%0a++++++++%3cValueType%3eText%3c%2fValueType%3e%0d%0a++++++++%3cUnique%3efalse%3c%2fUnique%3e%0d%0a++++++++%3cIsEncrypted%3efalse%3c%2fIsEncrypted%3e%0d%0a++++++++%3cCellCount%3e0%3c%2fCellCount%3e%0d%0a++++++%3c%2fSavingCell%3e%0d%0a++++++%3cSavingCell%3e%0d%0a++++++++%3cAddress%3e%3d'Monthly+Schedule'!%24L%2423%3c%2fAddress%3e%0d%0a++++++++%3cNameIndex%3e69%3c%2fNameIndex%3e%0d%0a++++++++%3cLabel%3eMonthlyScheduleL23%3c%2f</t>
  </si>
  <si>
    <t xml:space="preserve"> %0a++++++++++++++++%3cWidth%3e45.75%3c%2fWidth%3e%0d%0a++++++++++++++++%3cHeight%3e12.75%3c%2fHeight%3e%0d%0a++++++++++++++++%3cAlign%3eLeft%3c%2fAlign%3e%0d%0a++++++++++++++++%3cFontName%3eArial%3c%2fFontName%3e%0d%0a++++++++++++++++%3cWrapText%3eFalse%3c%2fWrapText%3e%0d%0a++++++++++++++++%3cFontSize%3e9%3c%2fFontSize%3e%0d%0a++++++++++++++++%3cX%3e21%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22%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23%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24%3c%2fX%3e%0d%0a++++++++++++++++%3cY%3e47%3c%2fY%3e%0d%0a++++++++++++++%3c%2fTD%3e%0d%0a++++++++++++++%3cTD%3e%0d%0a++++++++++++++++%3cStyle%3eClass29%3c%2fStyle%3e%0d%0a++++++++++++++++%3cMerge%3eFalse%3c%2fMerge%3e%0d%0a++++++++++++++++%3cWidth%3e45.75%3c%2fWidth%3e%0d%0a++++++++++++++++%3cHeight%3e12.75%3c%2fHeight%3e%0d%0a++++++++++++++++%3cAlign%3eLeft%3c%2fAlign%3e%0d%0a++++++++++++++++%3cFontName%3eArial%3c%2fFontName%3e%0d%0a++++++++++++++++%3cWrapText%3eFalse%3c%2fWrapText%3e%0d%0a++++++++++++++++%3cFontSize%3e9%3c%2fFontSize%3e%0d%0a++++++++++++++++%3cX%3e25%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26%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27%3c%2fX%3e%0d%0a++++++++++++++++%3cY%3e47%3c%2fY%3e%0d%0a++++++++++++++%3c%2fTD%3e%0d%0a++++++++++++++%3cTD%3e%0d%0a++++++++++++++++%3cStyle%3eClass29%3c%2fStyle%3e%0d%0a++++++++++++++++%3cMerge%3eFalse%3c%2fMerge%3e%0d%0a++++++++++++++++%3cWidth%3e24.75%3c%2fWidth%3e%0d%0a++++++++++++++++%3cHeight%3e12.75%3c%2fHeight%3e%0d%0a++++++++++++++++%3cAlign%3eLeft%3c%2fAlign%3e%0d%0a++++++++++++++++%3cFontName%3eArial%3c%2fFontName%3e%0d%0a++++++++++++++++%3cWrapText%3eFalse%3c%2fWrapText%3e%0d%0a++++++++++++++++%3cFontSize%3e9%3c%2fFontSize%3e%0d%0a++++++++++++++++%3cX%3e28%3c%2fX%3e%0d%0a++++++++++++++++%3cY%3e47%3c%2fY%3e%0d%0a++++++++++++++%3c%2fTD%3e%0d%0a++++++++++++++%3cTD%3e%0d%0a++++++++++++++++%3cStyle%3eClass29%3c%2fStyle%3e%0d%0a++++++++++++++++%3cMerge%3eFalse%3c%2fMerge%3e%0d%0a++++++++++++++++%3cWidth%3e45.75%3c%2fWidth%3e%0d%0a++++++++++++++++%3cHeight%3e12.75%3c%2fHeight%3e%0d%0a++++++++++++++++%3cAlign%3eLeft%3c%2fAlign%3e%0d%0a++++++++++++++++%3cFontName%3eArial%3c%2fFontName%3e%0d%0a++++++++++++++++%3cWrapText%3eFalse%3c%2fWrapText%3e%0d%0a++++++++++++++++%3cFontSize%3e9%3c%2fFontSize%3e%0d%0a++++++++++++++++%3cX%3e29%3c%2fX%3e%0d%0a++++++++++++++++%3cY%3e47%3c%2fY%3e%0d%0a++++++++++++++%3c%2fTD%3e%0d%0a++++++++++++++%3cTD%3e%0d%0a++++++++++++++++%3cStyle%3eClass8%3c%2fStyle%3e%0d%0a++++++++++++++++%3cMerge%3eFalse%3c%2fMerge%3e%0d%0a++++++++++++++++%3cWidth%3e24.75%3c%2fWidth%3e%0d%0a++++++++++++++++%3cHeight%3e12.75%3c%2fHeight%3e%0d%0a++++++++++++++++%3cAlign%3eLeft%3c%2fAlign%3e%0d%0a++++++++++++++++%3cFontName%3eCalibri%3c%2fFontName%3e%0d%0a++++++++++++++++%3cWrapText%3eFalse%3c%2fWrapText%3e%0d%0a++++++++++++++++%3cFontSize%3e9%3c%2fFontSize%3e%0d%0a++++++++++++++++%3cX%3e30%3c%2fX%3e%0d%0a++++++++++++++++%3cY%3e47%3c%2fY%3e%0d%0a++++++++++++++%3c%2fTD%3e%0d%0a++++++++++++%3c%2fTDs%3e%0d%0a++++++++++++%3cIsRowVisible%3etrue%3c%2fIsRowVisible%3e%0d%0a++++++++++%3c%2fTR%3e%0d%0a++++++++%3c%2fTRs%3e%0d%0a++++++++%3cPvtStyles+%2f%3e%0d%0a++++++++%3cSheetID%3e0%3c%2fSheetID%3e%0d%0a++++++%3c%2fTable%3e%0d%0a++++++%3cTable%3e%0d%0a++++++++%3cAddress%3e%3d'Report'!%24A%241%3a%24X%2426%3c%2fAddress%3e%0d%0a++++++++%3cName%3ePSWOutput_1%3c%2fName%3e%0d%0a++++++++%3cColumnWidths%3e24.75-24.75-81.75-24.75-24.75-24.75-24.75-24.75-24.75-24.75-24.75-24.75-24.75-24.75-24.75-24.75-24.75-24.75-24.75-24.75-24.75-24.75-24.75-24.75%3c%2fColumnWidths%3e%0d%0a++++++++%3cWidth%3e651%3c%2fWidth%3e%0d%0a++++++++%3cTRs%3e%0d%0a++++++++++%3cTR%3e%0d%0a++++++++++++%3cTDs%3e%0d%0a++++++++++++++%3cTD%3e%0d%0a++++++++++++++++%3cMerge%3eFalse%3c%2fMerge%3e%0d%0a++++++++++++++++%3cWidth%3e24.75%3c%2fWidth%3e%0d%0a++++++++++++++++%3cHeight%3e15%3c%2fHeight%3e%0d%0a++++++++++++++++%3cAlign%3eLeft%3c%2fAlign%3e%0d%0a++++++++++++++++%3cFontName%3eCalibri%3c%2fFontName%3e%0d%0a++++++++++++++++%3cWrapText%3eFalse%3c%2fWrapText%3e%0d%0a++++++++++++++++%3cFontSize%3e11%3c%2fFontSize%3e%0d%0a++++++++++++++++%3cX%3e1%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c%2fX%3e%0d%0a++++++++++++++++%3cY%3e1%3c%2fY%3e%0d%0a++++++++++++++++%3cExportPage%3e%0d%0a++++++++++++++++++%3cint%3e1%3c%2fint%3e%0d%0a++++++++++++++++%3c%2fExportPage%3e%0d%0a++++++++++++++++%3cExportRange%3e%0d%0a++++++++++++++++++%3cint%3e1%3c%2fint%3e%0d%0a++++++++++++++++%3c%2fExportRange%3e%0d%0a++++++++++++++%3c%2fTD%3e%0d%0a++++++++++++++%3cTD%3e%0d%0a++++++++++++++++%3cMerge%3eFalse%3c%2fMerge%3e%0d%0a++++++++++++++++%3cWidth%3e81.75%3c%2fWidth%3e%0d%0a++++++++++++++++%3cHeight%3e15%3c%2fHeight%3e%0d%0a++++++++++++++++%3cAlign%3eLeft%3c%2fAlign%3e%0d%0a++++++++++++++++%3cFontName%3eCalibri%3c%2fFontName%3e%0d%0a++++++++++++++++%3cWrapText%3eFalse%3c%2fWrapText%3e%0d%0a++++++++++++++++%3cFontSize%3e11%3c%2fFontSize%3e%0d%0a++++++++++++++++%3cX%3e3%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4%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5%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6%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7%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8%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9%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10%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11%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12%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13%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14%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15%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16%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17%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18%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19%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20%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21%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22%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3c%2fX%3e%0d%0a++++++++++++++++%3cY%3e1%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1%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18%3c%2fHeight%3e%0d%0a++++++++++++++++%3cAlign%3eLeft%3c%2fAlign%3e%0d%0a++++++++++++++++%3cFontName%3eCalibri%3c%2fFontName%3e%0d%0a++++++++++++++++%3cWrapText%3eFalse%3c%2fWrapText%3e%0d%0a++++++++++++++++%3cFontSize%3e11%3c%2fFontSize%3e%0d%0a++++++++++++++++%3cX%3e1%3c%2fX%3e%0d%0a++++++++++++++++%3cY%3e2%3c%2fY%3e%0d%0a++++++++++++++++%3cExportPage%3e%0d%0a++++++++++++++++++%3cint%3e1%3c%2fint%3e%0d%0a++++++++++++++++%3c%2fExportPage%3e%0d%0a++++++++++++++++%3cExportRange%3e%0d%0a++++++++++++++++++%3cint%3e1%3c%2fint%3e%0d%0a++++++++++++++++%3c%2fExportRange%3e%0d%0a++++++++++++++%3c%2fTD%3e%0d%0a++++++++++++++%3cTD%3e%0d%0a++++++++++++++++%3cMerge%3eFalse%3c%2fMerge%3e%0d%0a++++++++++++++++%3cWidth%3e24.75%3c%2fWidth%3e%0d%0a++++++++++++++++%3cHeight%3e18%3c%2fHeight%3e%0d%0a++++++++++++++++%3cAlign%3eLeft%3c%2fAlign%3e%0d%0a++++++++++++++++%3cFontName%3eCalibri%3c%2fFontName%3e%0d%0a++++++++++++++++%3cWrapText%3eFalse%3c%2fWrapText%3e%0d%0a++++++++++++++++%3cFontSize%3e11%3c%2fFontSize%3e%0d%0a++++++++++++++++%3cX%3e2%3c%2fX%3e%0d%0a++++++++++++++++%3cY%3e2%3c%2fY%3e%0d%0a++++++++++++++++%3cExportPage%3e%0d%0a++++++++++++++++++%3cint%3e1%3c%2fint%3e%0d%0a++++++++++++++++%3c%2fExportPage%3e%0d%0a++++++++++++++++%3cExportRange%3e%0d%0a++++++++++++++++++%3cint%3e1%3c%2fint%3e%0d%0a++++++++++++++++%3c%2fExportRange%3e%0d%0a++++++++++++++%3c%2fTD%3e%0d%0a++++++++++++++%3cTD%3e%0d%0a++++++++++++++++%3cStyle%3eClass30%3c%2fStyle%3e%0d%0a++++++++++++++++%3cMerge%3eTrue%3c%2fMerge%3e%0d%0a++++++++++++++++%3cRowSpan+%2f%3e%0d%0a++++++++++++++++%3cColSpan%3e21%3c%2fColSpan%3e%0d%0a++++++++++++++++%3cFormat%3eGeneral%3c%2fFormat%3e%0d%0a++++++++++++++++%3cWidth%3e576.75%3c%2fWidth%3e%0d%0a++++++++++++++++%3cHeight%3e18%3c%2fHeight%3e%0d%0a++++++++++++++++%3cAlign%3eCenter%3c%2fAlign%3e%0d%0a++++++++++++++++%3cFontName%3eBerlin+Sans+FB+Demi%3c%2fFontName%3e%0d%0a++++++++++++++++%3cWrapText%3eFalse%3c%2fWrapText%3e%0d%0a++++++++++++++++%3cFontSize%3e14%3c%2fFontSize%3e%0d%0a++++++++++++++++%3cX%3e3%3c%2fX%3e%0d%0a++++++++++++++++%3cY%3e2%3c%2fY%3e%0d%0a++++++++++++++++%3cExportPage%3e%0d%0a++++++++++++++++++%3cint%3e1%3c%2fint%3e%0d%0a++++++++++++++++%3c%2fExportPage%3e%0d%0a++++++++++++++++%3cExportRange%3e%0d%0a++++++++++++++++++%3cint%3e1%3c%2fint%3e%0d%0a++++++++++++++++%3c%2fExportRange%3e%0d%0a++++++++++++++%3c%2fTD%3e%0d%0a++++++++++++++%3cTD%3e%0d%0a++++++++++++++++%3cMerge%3eFalse%3c%2fMerge%3e%0d%0a++++++++++++++++%3cWidth%3e24.75%3c%2fWidth%3e%0d%0a++++++++++++++++%3cHeight%3e18%3c%2fHeight%3e%0d%0a++++++++++++++++%3cAlign%3eLeft%3c%2fAlign%3e%0d%0a++++++++++++++++%3cFontName%3eCalibri%3c%2fFontName%3e%0d%0a++++++++++++++++%3cWrapText%3eFalse%3c%2fWrapText%3e%0d%0a++++++++++++++++%3cFontSize%3e11%3c%2fFontSize%3e%0d%0a++++++++++++++++%3cX%3e24%3c%2fX%3e%0d%0a++++++++++++++++%3cY%3e2%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3%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c%2fX%3e%0d%0a++++++++++++++++%3cY%3e3%3c%2fY%3e%0d%0a++++++++++++++++%3cExportPage%3e%0d%0a++++++++++++++++++%3cint%3e1%3c%2fint%3e%0d%0a++++++++++++++++%3c%2fExportPage%3e%0d%0a++++++++++++++++%3cExportRange%3e%0d%0a++++++++++++++++++%3cint%3e1%3c%2fint%3e%0d%0a++++++++++++++++%3c%2fExportRange%3e%0d%0a++++++++++++++%3c%2fTD%3e%0d%0a++++++++++++++%3cTD%3e%0d%0a++++++++++++++++%3cMerge%3eFalse%3c%2fMerge%3e%0d%0a++++++++++++++++%3cWidth%3e81.75%3c%2fWidth%3e%0d%0a++++++++++++++++%3cHeight%3e15.75%3c%2fHeight%3e%0d%0a++++++++++++++++%3cAlign%3eLeft%3c%2fAlign%3e%0d%0a++++++++++++++++%3cFontName%3eCalibri%3c%2fFontName%3e%0d%0a++++++++++++++++%3cWrapText%3eFalse%3c%2fWrapText%3e%0d%0a++++++++++++++++%3cFontSize%3e11%3c%2fFontSize%3e%0d%0a++++++++++++++++%3cX%3e3%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4%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5%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t>
  </si>
  <si>
    <t xml:space="preserve"> %3e%0d%0a++++++++++++++++%3cWrapText%3eFalse%3c%2fWrapText%3e%0d%0a++++++++++++++++%3cFontSize%3e11%3c%2fFontSize%3e%0d%0a++++++++++++++++%3cX%3e6%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7%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8%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9%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10%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11%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12%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13%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14%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15%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16%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17%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18%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19%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20%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21%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22%3c%2fX%3e%0d%0a++++++++++++++++%3cY%3e3%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23%3c%2fX%3e%0d%0a++++++++++++++++%3cY%3e3%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24%3c%2fX%3e%0d%0a++++++++++++++++%3cY%3e3%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4%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c%2fX%3e%0d%0a++++++++++++++++%3cY%3e4%3c%2fY%3e%0d%0a++++++++++++++++%3cExportPage%3e%0d%0a++++++++++++++++++%3cint%3e1%3c%2fint%3e%0d%0a++++++++++++++++%3c%2fExportPage%3e%0d%0a++++++++++++++++%3cExportRange%3e%0d%0a++++++++++++++++++%3cint%3e1%3c%2fint%3e%0d%0a++++++++++++++++%3c%2fExportRange%3e%0d%0a++++++++++++++%3c%2fTD%3e%0d%0a++++++++++++++%3cTD%3e%0d%0a++++++++++++++++%3cStyle%3eClass32%3c%2fStyle%3e%0d%0a++++++++++++++++%3cMerge%3eFalse%3c%2fMerge%3e%0d%0a++++++++++++++++%3cWidth%3e81.75%3c%2fWidth%3e%0d%0a++++++++++++++++%3cHeight%3e15.75%3c%2fHeight%3e%0d%0a++++++++++++++++%3cAlign%3eLeft%3c%2fAlign%3e%0d%0a++++++++++++++++%3cFontName%3eCalibri%3c%2fFontName%3e%0d%0a++++++++++++++++%3cWrapText%3eFalse%3c%2fWrapText%3e%0d%0a++++++++++++++++%3cFontSize%3e10%3c%2fFontSize%3e%0d%0a++++++++++++++++%3cX%3e3%3c%2fX%3e%0d%0a++++++++++++++++%3cY%3e4%3c%2fY%3e%0d%0a++++++++++++++++%3cExportPage%3e%0d%0a++++++++++++++++++%3cint%3e1%3c%2fint%3e%0d%0a++++++++++++++++%3c%2fExportPage%3e%0d%0a++++++++++++++++%3cExportRange%3e%0d%0a++++++++++++++++++%3cint%3e1%3c%2fint%3e%0d%0a++++++++++++++++%3c%2fExportRange%3e%0d%0a++++++++++++++%3c%2fTD%3e%0d%0a++++++++++++++%3cTD%3e%0d%0a++++++++++++++++%3cStyle%3eClass33%3c%2fStyle%3e%0d%0a++++++++++++++++%3cMerge%3eTrue%3c%2fMerge%3e%0d%0a++++++++++++++++%3cRowSpan+%2f%3e%0d%0a++++++++++++++++%3cColSpan%3e4%3c%2fColSpan%3e%0d%0a++++++++++++++++%3cFormat%3eGeneral%3c%2fFormat%3e%0d%0a++++++++++++++++%3cWidth%3e99%3c%2fWidth%3e%0d%0a++++++++++++++++%3cText%3eWeek+1%3c%2fText%3e%0d%0a++++++++++++++++%3cHeight%3e15.75%3c%2fHeight%3e%0d%0a++++++++++++++++%3cAlign%3eCenter%3c%2fAlign%3e%0d%0a++++++++++++++++%3cFontName%3eCalibri%3c%2fFontName%3e%0d%0a++++++++++++++++%3cWrapText%3eFalse%3c%2fWrapText%3e%0d%0a++++++++++++++++%3cFontSize%3e10%3c%2fFontSize%3e%0d%0a++++++++++++++++%3cX%3e4%3c%2fX%3e%0d%0a++++++++++++++++%3cY%3e4%3c%2fY%3e%0d%0a++++++++++++++++%3cExportPage%3e%0d%0a++++++++++++++++++%3cint%3e1%3c%2fint%3e%0d%0a++++++++++++++++%3c%2fExportPage%3e%0d%0a++++++++++++++++%3cExportRange%3e%0d%0a++++++++++++++++++%3cint%3e1%3c%2fint%3e%0d%0a++++++++++++++++%3c%2fExportRange%3e%0d%0a++++++++++++++%3c%2fTD%3e%0d%0a++++++++++++++%3cTD%3e%0d%0a++++++++++++++++%3cStyle%3eClass33%3c%2fStyle%3e%0d%0a++++++++++++++++%3cMerge%3eTrue%3c%2fMerge%3e%0d%0a++++++++++++++++%3cRowSpan+%2f%3e%0d%0a++++++++++++++++%3cColSpan%3e4%3c%2fColSpan%3e%0d%0a++++++++++++++++%3cFormat%3eGeneral%3c%2fFormat%3e%0d%0a++++++++++++++++%3cWidth%3e99%3c%2fWidth%3e%0d%0a++++++++++++++++%3cText%3eWeek+2%3c%2fText%3e%0d%0a++++++++++++++++%3cHeight%3e15.75%3c%2fHeight%3e%0d%0a++++++++++++++++%3cAlign%3eCenter%3c%2fAlign%3e%0d%0a++++++++++++++++%3cFontName%3eCalibri%3c%2fFontName%3e%0d%0a++++++++++++++++%3cWrapText%3eFalse%3c%2fWrapText%3e%0d%0a++++++++++++++++%3cFontSize%3e10%3c%2fFontSize%3e%0d%0a++++++++++++++++%3cX%3e8%3c%2fX%3e%0d%0a++++++++++++++++%3cY%3e4%3c%2fY%3e%0d%0a++++++++++++++++%3cExportPage%3e%0d%0a++++++++++++++++++%3cint%3e1%3c%2fint%3e%0d%0a++++++++++++++++%3c%2fExportPage%3e%0d%0a++++++++++++++++%3cExportRange%3e%0d%0a++++++++++++++++++%3cint%3e1%3c%2fint%3e%0d%0a++++++++++++++++%3c%2fExportRange%3e%0d%0a++++++++++++++%3c%2fTD%3e%0d%0a++++++++++++++%3cTD%3e%0d%0a++++++++++++++++%3cStyle%3eClass33%3c%2fStyle%3e%0d%0a++++++++++++++++%3cMerge%3eTrue%3c%2fMerge%3e%0d%0a++++++++++++++++%3cRowSpan+%2f%3e%0d%0a++++++++++++++++%3cColSpan%3e4%3c%2fColSpan%3e%0d%0a++++++++++++++++%3cFormat%3eGeneral%3c%2fFormat%3e%0d%0a++++++++++++++++%3cWidth%3e99%3c%2fWidth%3e%0d%0a++++++++++++++++%3cText%3eWeek+3%3c%2fText%3e%0d%0a++++++++++++++++%3cHeight%3e15.75%3c%2fHeight%3e%0d%0a++++++++++++++++%3cAlign%3eCenter%3c%2fAlign%3e%0d%0a++++++++++++++++%3cFontName%3eCalibri%3c%2fFontName%3e%0d%0a++++++++++++++++%3cWrapText%3eFalse%3c%2fWrapText%3e%0d%0a++++++++++++++++%3cFontSize%3e10%3c%2fFontSize%3e%0d%0a++++++++++++++++%3cX%3e12%3c%2fX%3e%0d%0a++++++++++++++++%3cY%3e4%3c%2fY%3e%0d%0a++++++++++++++++%3cExportPage%3e%0d%0a++++++++++++++++++%3cint%3e1%3c%2fint%3e%0d%0a++++++++++++++++%3c%2fExportPage%3e%0d%0a++++++++++++++++%3cExportRange%3e%0d%0a++++++++++++++++++%3cint%3e1%3c%2fint%3e%0d%0a++++++++++++++++%3c%2fExportRange%3e%0d%0a++++++++++++++%3c%2fTD%3e%0d%0a++++++++++++++%3cTD%3e%0d%0a++++++++++++++++%3cStyle%3eClass33%3c%2fStyle%3e%0d%0a++++++++++++++++%3cMerge%3eTrue%3c%2fMerge%3e%0d%0a++++++++++++++++%3cRowSpan+%2f%3e%0d%0a++++++++++++++++%3cColSpan%3e4%3c%2fColSpan%3e%0d%0a++++++++++++++++%3cFormat%3eGeneral%3c%2fFormat%3e%0d%0a++++++++++++++++%3cWidth%3e99%3c%2fWidth%3e%0d%0a++++++++++++++++%3cText%3eWeek+4%3c%2fText%3e%0d%0a++++++++++++++++%3cHeight%3e15.75%3c%2fHeight%3e%0d%0a++++++++++++++++%3cAlign%3eCenter%3c%2fAlign%3e%0d%0a++++++++++++++++%3cFontName%3eCalibri%3c%2fFontName%3e%0d%0a++++++++++++++++%3cWrapText%3eFalse%3c%2fWrapText%3e%0d%0a++++++++++++++++%3cFontSize%3e10%3c%2fFontSize%3e%0d%0a++++++++++++++++%3cX%3e16%3c%2fX%3e%0d%0a++++++++++++++++%3cY%3e4%3c%2fY%3e%0d%0a++++++++++++++++%3cExportPage%3e%0d%0a++++++++++++++++++%3cint%3e1%3c%2fint%3e%0d%0a++++++++++++++++%3c%2fExportPage%3e%0d%0a++++++++++++++++%3cExportRange%3e%0d%0a++++++++++++++++++%3cint%3e1%3c%2fint%3e%0d%0a++++++++++++++++%3c%2fExportRange%3e%0d%0a++++++++++++++%3c%2fTD%3e%0d%0a++++++++++++++%3cTD%3e%0d%0a++++++++++++++++%3cStyle%3eClass33%3c%2fStyle%3e%0d%0a++++++++++++++++%3cMerge%3eTrue%3c%2fMerge%3e%0d%0a++++++++++++++++%3cRowSpan+%2f%3e%0d%0a++++++++++++++++%3cColSpan%3e4%3c%2fColSpan%3e%0d%0a++++++++++++++++%3cFormat%3eGeneral%3c%2fFormat%3e%0d%0a++++++++++++++++%3cWidth%3e99%3c%2fWidth%3e%0d%0a++++++++++++++++%3cText%3eTotal%3c%2fText%3e%0d%0a++++++++++++++++%3cHeight%3e15.75%3c%2fHeight%3e%0d%0a++++++++++++++++%3cAlign%3eCenter%3c%2fAlign%3e%0d%0a++++++++++++++++%3cFontName%3eCalibri%3c%2fFontName%3e%0d%0a++++++++++++++++%3cWrapText%3eFalse%3c%2fWrapText%3e%0d%0a++++++++++++++++%3cFontSize%3e10%3c%2fFontSize%3e%0d%0a++++++++++++++++%3cX%3e20%3c%2fX%3e%0d%0a++++++++++++++++%3cY%3e4%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24%3c%2fX%3e%0d%0a++++++++++++++++%3cY%3e4%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5%3c%2fY%3e%0d%0a++++++++++++++++%3cExportPage%3e%0d%0a++++++++++++++++++%3cint%3e1%3c%2fint%3e%0d%0a++++++++++++++++%3c%2fExportPage%3e%0d%0a++++++++++++++++%3cExportRange%3e%0d%0a++++++++++++++++++%3cint%3e1%3c%2fint%3e%0d%0a++++++++++++++++%3c%2fExportRange%3e%0d%0a++++++++++++++%3c%2fTD%3e%0d%0a++++++++++++++%3cTD%3e%0d%0a++++++++++++++++%3cStyle%3eClass35%3c%2fStyle%3e%0d%0a++++++++++++++++%3cMerge%3eFalse%3c%2fMerge%3e%0d%0a++++++++++++++++%3cWidth%3e24.75%3c%2fWidth%3e%0d%0a++++++++++++++++%3cHeight%3e15.75%3c%2fHeight%3e%0d%0a++++++++++++++++%3cAlign%3eLeft%3c%2fAlign%3e%0d%0a++++++++++++++++%3cFontName%3eCalibri%3c%2fFontName%3e%0d%0a++++++++++++++++%3cWrapText%3eFalse%3c%2fWrapText%3e%0d%0a++++++++++++++++%3cFontSize%3e11%3c%2fFontSize%3e%0d%0a++++++++++++++++%3cX%3e2%3c%2fX%3e%0d%0a++++++++++++++++%3cY%3e5%3c%2fY%3e%0d%0a++++++++++++++++%3cExportPage%3e%0d%0a++++++++++++++++++%3cint%3e1%3c%2fint%3e%0d%0a++++++++++++++++%3c%2fExportPage%3e%0d%0a++++++++++++++++%3cExportRange%3e%0d%0a++++++++++++++++++%3cint%3e1%3c%2fint%3e%0d%0a++++++++++++++++%3c%2fExportRange%3e%0d%0a++++++++++++++%3c%2fTD%3e%0d%0a++++++++++++++%3cTD%3e%0d%0a++++++++++++++++%3cStyle%3eClass36%3c%2fStyle%3e%0d%0a++++++++++++++++%3cMerge%3eFalse%3c%2fMerge%3e%0d%0a++++++++++++++++%3cWidth%3e81.75%3c%2fWidth%3e%0d%0a++++++++++++++++%3cText%3ePersonnel%3c%2fText%3e%0d%0a++++++++++++++++%3cHeight%3e15.75%3c%2fHeight%3e%0d%0a++++++++++++++++%3cAlign%3eLeft%3c%2fAlign%3e%0d%0a++++++++++++++++%3cFontName%3eCalibri%3c%2fFontName%3e%0d%0a++++++++++++++++%3cWrapText%3eFalse%3c%2fWrapText%3e%0d%0a++++++++++++++++%3cFontSize%3e10%3c%2fFontSize%3e%0d%0a++++++++++++++++%3cX%3e3%3c%2fX%3e%0d%0a++++++++++++++++%3cY%3e5%3c%2fY%3e%0d%0a++++++++++++++++%3cExportPage%3e%0d%0a++++++++++++++++++%3cint%3e1%3c%2fint%3e%0d%0a++++++++++++++++%3c%2fExportPage%3e%0d%0a++++++++++++++++%3cExportRange%3e%0d%0a++++++++++++++++++%3cint%3e1%3c%2fint%3e%0d%0a++++++++++++++++%3c%2fExportRange%3e%0d%0a++++++++++++++%3c%2fTD%3e%0d%0a++++++++++++++%3cTD%3e%0d%0a++++++++++++++++%3cStyle%3eClass37%3c%2fStyle%3e%0d%0a++++++++++++++++%3cMerge%3eTrue%3c%2fMerge%3e%0d%0a++++++++++++++++%3cRowSpan+%2f%3e%0d%0a++++++++++++++++%3cColSpan%3e2%3c%2fColSpan%3e%0d%0a++++++++++++++++%3cFormat%3eGeneral%3c%2fFormat%3e%0d%0a++++++++++++++++%3cWidth%3e49.5%3c%2fWidth%3e%0d%0a++++++++++++++++%3cText%3e%23+of+Shifts%3c%2fText%3e%0d%0a++++++++++++++++%3cHeight%3e15.75%3c%2fHeight%3e%0d%0a++++++++++++++++%3cAlign%3eCenter%3c%2fAlign%3e%0d%0a++++++++++++++++%3cFontName%3eCalibri%3c%2fFontName%3e%0d%0a++++++++++++++++%3cWrapText%3eFalse%3c%2fWrapText%3e%0d%0a++++++++++++++++%3cFontSize%3e10%3c%2fFontSize%3e%0d%0a++++++++++++++++%3cX%3e4%3c%2fX%3e%0d%0a++++++++++++++++%3cY%3e5%3c%2fY%3e%0d%0a++++++++++++++++%3cExportPage%3e%0d%0a++++++++++++++++++%3cint%3e1%3c%2fint%3e%0d%0a++++++++++++++++%3c%2fExportPage%3e%0d%0a++++++++++++++++%3cExportRange%3e%0d%0a++++++++++++++++++%3cint%3e1%3c%2fint%3e%0d%0a++++++++++++++++%3c%2fExportRange%3e%0d%0a++++++++++++++%3c%2fTD%3e%0d%0a++++++++++++++%3cTD%3e%0d%0a++++++++++++++++%3cStyle%3eClass38%3c%2fStyle%3e%0d%0a++++++++++++++++%3cMerge%3eTrue%3c%2fMerge%3e%0d%0a++++++++++++++++%3cRowSpan+%2f%3e%0d%0a++++++++++++++++%3cColSpan%3e2%3c%2fColSpan%3e%0d%0a++++++++++++++++%3cFormat%3eGeneral%3c%2fFormat%3e%0d%0a++++++++++++++++%3cWidth%3e49.5%3c%2fWidth%3e%0d%0a++++++++++++++++%3cText%3eDurations%3c%2fText%3e%0d%0a++++++++++++++++%3cHeight%3e15.75%3c%2fHeight%3e%0d%0a++++++++++++++++%3cAlign%3eCenter%3c%2fAlign%3e%0d%0a++++++++++++++++%3cFontName%3eCalibri%3c%2fFontName%3e%0d%0a++++++++++++++++%3cWrapText%3eFalse%3c%2fWrapText%3e%0d%0a++++++++++++++++%3cFontSize%3e10%3c%2fFontSize%3e%0d%0a++++++++++++++++%3cX%3e6%3c%2fX%3e%0d%0a++++++++++++++++%3cY%3e5%3c%2fY%3e%0d%0a++++++++++++++++%3cExportPage%3e%0d%0a++++++++++++++++++%3cint%3e1%3c%2fint%3e%0d%0a++++++++++++++++%3c%2fExportPage%3e%0d%0a++++++++++++++++%3cExportRange%3e%0d%0a++++++++++++++++++%3cint%3e1%3c%2fint%3e%0d%0a++++++++++++++++%3c%2fExportRange%3e%0d%0a++++++++++++++%3c%2fTD%3e%0d%0a++++++++++++++%3cTD%3e%0d%0a++++++++++++++++%3cStyle%3eClass37%3c%2fStyle%3e%0d%0a++++++++++++++++%3cMerge%3eTrue%3c%2fMerge%3e%0d%0a++++++++++++++++%3cRowSpan+%2f%3e%0d%0a++++++++++++++++%3cColSpan%3e2%3c%2fColSpan%3e%0d%0a++++++++++++++++%3cFormat%3eGeneral%3c%2fFormat%3e%0d%0a++++++++++++++++%3cWidth%3e49.5%3c%2fWidth%3e%0d%0a++++++++++++++++%3cText%3e%23+of+Shifts%3c%2fText%3e%0d%0a++++++++++++++++%3cHeight%3e15.75%3c%2fHeight%3e%0d%0a++++++++++++++++%3cAlign%3eCenter%3c%2fAlign%3e%0d%0a++++++++++++++++%3cFontName%3eCalibri%3c%2fFontName%3e%0d%0a++++++++++++++++%3cWrapText%3eFalse%3c%2fWrapText%3e%0d%0a++++++++++++++++%3cFontSize%3e10%3c%2fFontSize%3e%0d%0a++++++++++++++++%3cX%3e8%3c%2fX%3e%0d%0a++++++++++++++++%3cY%3e5%3c%2fY%3e%0d%0a++++++++++++++++%3cExportPage%3e%0d%0a++++++++++++++++++%3cint%3e1%3c%2fint%3e%0d%0a++++++++++++++++%3c%2fExportPage%3e%0d%0a++++++++++++++++%3cExportRange%3e%0d%0a++++++++++++++++++%3cint%3e1%3c%2fint%3e%0d%0a++++++++++++++++%3c%2fExportRange%3e%0d%0a++++++++++++++%3c%2fTD%3e%0d%0a++++++++++++++%3cTD%3e%0d%0a++++++++++++++++%3cStyle%3eClass38%3c%2fStyle%3e%0d%0a++++++++++++++++%3cMerge%3eTrue%3c%2fMerge%3e%0d%0a++++++++++++++++%3cRowSpan+%2f%3e%0d%0a++++++++++++++++%3cColSpan%3e2%3c%2fColSpan%3e%0d%0a++++++++++++++++%3cFormat%3eGeneral%3c%2fFormat%3e%0d%0a++++++++++++++++%3cWidth%3e49.5%3c%2fWidth%3e%0d%0a++++++++++++++++%3cText%3eDurations%3c%2fText%3e%0d%0a++++++++++++++++%3cHeight%3e15.75%3c%2fHeight%3e%0d%0a++++++++++++++++%3cAlign%3eCenter%3c%2fAlign%3e%0d%0a++++++++++++++++%3cFontName%3eCalibri%3c%2fFontName%3e%0d%0a++++++++++++++++%3cWrapText%3eFalse%3c%2fWrapText%3e%0d%0a++++++++++++++++%3cFontSize%3e10%3c%2fFontSize%3e%0d%0a++++++++++++++++%3cX%3e10%3c%2fX%3e%0d%0a++++++++++++++++%3cY%3e5%3c%2fY%3e%0d%0a++++++++++++++++%3cExportPage%3e%0d%0a++++++++++++++++++%3cint%3e1%3c%2fint%3e%0d%0a++++++++++++++++%3c%2fExportPage%3e%0d%0a++++++++++++++++%3cExportRange%3e%0d%0a++++++++++++++++++%3cint%3e1%3c%2fint%3e%0d%0a++++++++++++++++%3c%2fExportRange%3e%0d%0a++++++++++++++%3c%2fTD%3e%0d%0a++++++++++++++%3cTD%3e%0d%0a++++++++++++++++%3cStyle%3eClass37%3c%2fStyle%3e%0d%0a++++++++++++++++%3cMerge%3eTrue%3c%2fMerge%3e%0d%0a++++++++++++++++%3cRowSpan+%2f%3e%0d%0a++++++++++++++++%3cColSpan%3e2%3c%2fColSpan%3e%0d%0a++++++++++++++++%3cFormat%3eGeneral%3c%2fFormat%3e%0d%0a++++++++++++++++%3cWidth%3e49.5%3c%2fWidth%3e%0d%0a++++++++++++++++%3cText%3e%23+of+Shifts%3c%2fText%3e%0d%0a++++++++++++++++%3cHeight%3e15.75%3c%2fHeight%3e%0d%0a++++++++++++++++%3cAlign%3eCenter%3c%2fAlign%3e%0d%0a++++++++++++++++%3cFontName%3eCalibri%3c%2fFontName%3e%0d%0a++++++++++++++++%3cWrapText%3eFalse%3c%2fWrapText%3e%0d%0a++++++++++++++++%3cFontSize%3e10%3c%2fFontSize%3e%0d%0a++++++++++++++++%3cX%3e12%3c%2fX%3e%0d%0a++++++++++++++++%3cY%3e5%3c%2fY%3e%0d%0a++++++++++++++++%3cExportPage%3e%0d%0a++++++++++++++++++%3cint%3e1%3c%2fint%3e%0d%0a++++++++++++++++%3c%2fExportPage%3e%0d%0a++++++++++++++++%3cExportRange%3e%0d%0a++++++++++++++++++%3cint%3e1%3c%2fint%3e%0d%0a++++++++++++++++%3c%2fExportRange%3e%0d%0a++++++++++++++%3c%2fTD%3e%0d%0a++++++++++++++%3cTD%3e%0d%0a++++++++++++++++%3cStyle%3eClass38%3c%2fStyle%3e%0d%0a++++++++++++++++%3cMerge%3eTrue%3c%2fMerge%3e%0d%0a++++++++++++++++%3cRowSpan+%2f%3e%0d%0a++++++++++++++++%3cColSpan%3e2%3c%2fColSpan%3e%0d%0a++++++++++++++++%3cFormat%3eGeneral%3c%2fFormat%3e%0d%0a++++++++++++++++%3cWidth%3e49.5%3c%2fWidth%3e%0d%0a++++++++++++++++%3cText%3eDurations%3c%2fText%3e%0d%0a++++++++++++++++%3cHeight%3e15.75%3c%2fHeight%3e%0d%0a++++++++++++++++%3cAlign%3eCenter%3c%2fAlign%3e%0d%0a++++++++++++++++%3cFontName%3eCalibri%3c%2fFontName%3e%0d%0a++++++++++++++++%3cWrapText%3eFalse%3c%2fWrapText%3e%0d%0a++++++++++++++++%3cFontSize%3e10%3c%2fFontSize%3e%0d%0a++++++++++++++++%3cX%3e14%3c%2fX%3e%0d%0a++++++++++++++++%3cY%3e5%3c%2fY%3e%0d%0a++++++++++++++++%3cExportPage%3e%0d%0a++++++++++++++++++%3cint%3e1%3c%2fint%3e%0d%0a++++++++++++++++%3c%2fExportPage%3e%0d%0a++++++++++++++++%3cExportRange%3e%0d%0a++++++++++++++++++%3cint%3e1%3c%2fint%3e%0d%0a++++++++++++++++%3c%2fExportRange%3e%0d%0a++++++++++++++%3c%2fTD%3e%0d%0a++++++++++++++%3cTD%3e%0d%0a++++++++++++++++%3cStyle%3eClass37%3c%2fStyle%3e%0d%0a++++++++++++++++%3cMerge%3</t>
  </si>
  <si>
    <t xml:space="preserve"> eTrue%3c%2fMerge%3e%0d%0a++++++++++++++++%3cRowSpan+%2f%3e%0d%0a++++++++++++++++%3cColSpan%3e2%3c%2fColSpan%3e%0d%0a++++++++++++++++%3cFormat%3eGeneral%3c%2fFormat%3e%0d%0a++++++++++++++++%3cWidth%3e49.5%3c%2fWidth%3e%0d%0a++++++++++++++++%3cText%3e%23+of+Shifts%3c%2fText%3e%0d%0a++++++++++++++++%3cHeight%3e15.75%3c%2fHeight%3e%0d%0a++++++++++++++++%3cAlign%3eCenter%3c%2fAlign%3e%0d%0a++++++++++++++++%3cFontName%3eCalibri%3c%2fFontName%3e%0d%0a++++++++++++++++%3cWrapText%3eFalse%3c%2fWrapText%3e%0d%0a++++++++++++++++%3cFontSize%3e10%3c%2fFontSize%3e%0d%0a++++++++++++++++%3cX%3e16%3c%2fX%3e%0d%0a++++++++++++++++%3cY%3e5%3c%2fY%3e%0d%0a++++++++++++++++%3cExportPage%3e%0d%0a++++++++++++++++++%3cint%3e1%3c%2fint%3e%0d%0a++++++++++++++++%3c%2fExportPage%3e%0d%0a++++++++++++++++%3cExportRange%3e%0d%0a++++++++++++++++++%3cint%3e1%3c%2fint%3e%0d%0a++++++++++++++++%3c%2fExportRange%3e%0d%0a++++++++++++++%3c%2fTD%3e%0d%0a++++++++++++++%3cTD%3e%0d%0a++++++++++++++++%3cStyle%3eClass38%3c%2fStyle%3e%0d%0a++++++++++++++++%3cMerge%3eTrue%3c%2fMerge%3e%0d%0a++++++++++++++++%3cRowSpan+%2f%3e%0d%0a++++++++++++++++%3cColSpan%3e2%3c%2fColSpan%3e%0d%0a++++++++++++++++%3cFormat%3eGeneral%3c%2fFormat%3e%0d%0a++++++++++++++++%3cWidth%3e49.5%3c%2fWidth%3e%0d%0a++++++++++++++++%3cText%3eDurations%3c%2fText%3e%0d%0a++++++++++++++++%3cHeight%3e15.75%3c%2fHeight%3e%0d%0a++++++++++++++++%3cAlign%3eCenter%3c%2fAlign%3e%0d%0a++++++++++++++++%3cFontName%3eCalibri%3c%2fFontName%3e%0d%0a++++++++++++++++%3cWrapText%3eFalse%3c%2fWrapText%3e%0d%0a++++++++++++++++%3cFontSize%3e10%3c%2fFontSize%3e%0d%0a++++++++++++++++%3cX%3e18%3c%2fX%3e%0d%0a++++++++++++++++%3cY%3e5%3c%2fY%3e%0d%0a++++++++++++++++%3cExportPage%3e%0d%0a++++++++++++++++++%3cint%3e1%3c%2fint%3e%0d%0a++++++++++++++++%3c%2fExportPage%3e%0d%0a++++++++++++++++%3cExportRange%3e%0d%0a++++++++++++++++++%3cint%3e1%3c%2fint%3e%0d%0a++++++++++++++++%3c%2fExportRange%3e%0d%0a++++++++++++++%3c%2fTD%3e%0d%0a++++++++++++++%3cTD%3e%0d%0a++++++++++++++++%3cStyle%3eClass37%3c%2fStyle%3e%0d%0a++++++++++++++++%3cMerge%3eTrue%3c%2fMerge%3e%0d%0a++++++++++++++++%3cRowSpan+%2f%3e%0d%0a++++++++++++++++%3cColSpan%3e2%3c%2fColSpan%3e%0d%0a++++++++++++++++%3cFormat%3eGeneral%3c%2fFormat%3e%0d%0a++++++++++++++++%3cWidth%3e49.5%3c%2fWidth%3e%0d%0a++++++++++++++++%3cText%3e%23+of+Shifts%3c%2fText%3e%0d%0a++++++++++++++++%3cHeight%3e15.75%3c%2fHeight%3e%0d%0a++++++++++++++++%3cAlign%3eCenter%3c%2fAlign%3e%0d%0a++++++++++++++++%3cFontName%3eCalibri%3c%2fFontName%3e%0d%0a++++++++++++++++%3cWrapText%3eFalse%3c%2fWrapText%3e%0d%0a++++++++++++++++%3cFontSize%3e10%3c%2fFontSize%3e%0d%0a++++++++++++++++%3cX%3e20%3c%2fX%3e%0d%0a++++++++++++++++%3cY%3e5%3c%2fY%3e%0d%0a++++++++++++++++%3cExportPage%3e%0d%0a++++++++++++++++++%3cint%3e1%3c%2fint%3e%0d%0a++++++++++++++++%3c%2fExportPage%3e%0d%0a++++++++++++++++%3cExportRange%3e%0d%0a++++++++++++++++++%3cint%3e1%3c%2fint%3e%0d%0a++++++++++++++++%3c%2fExportRange%3e%0d%0a++++++++++++++%3c%2fTD%3e%0d%0a++++++++++++++%3cTD%3e%0d%0a++++++++++++++++%3cStyle%3eClass38%3c%2fStyle%3e%0d%0a++++++++++++++++%3cMerge%3eTrue%3c%2fMerge%3e%0d%0a++++++++++++++++%3cRowSpan+%2f%3e%0d%0a++++++++++++++++%3cColSpan%3e2%3c%2fColSpan%3e%0d%0a++++++++++++++++%3cFormat%3eGeneral%3c%2fFormat%3e%0d%0a++++++++++++++++%3cWidth%3e49.5%3c%2fWidth%3e%0d%0a++++++++++++++++%3cText%3eDurations%3c%2fText%3e%0d%0a++++++++++++++++%3cHeight%3e15.75%3c%2fHeight%3e%0d%0a++++++++++++++++%3cAlign%3eCenter%3c%2fAlign%3e%0d%0a++++++++++++++++%3cFontName%3eCalibri%3c%2fFontName%3e%0d%0a++++++++++++++++%3cWrapText%3eFalse%3c%2fWrapText%3e%0d%0a++++++++++++++++%3cFontSize%3e10%3c%2fFontSize%3e%0d%0a++++++++++++++++%3cX%3e22%3c%2fX%3e%0d%0a++++++++++++++++%3cY%3e5%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24%3c%2fX%3e%0d%0a++++++++++++++++%3cY%3e5%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6%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6%3c%2fY%3e%0d%0a++++++++++++++++%3cExportPage%3e%0d%0a++++++++++++++++++%3cint%3e1%3c%2fint%3e%0d%0a++++++++++++++++%3c%2fExportPage%3e%0d%0a++++++++++++++++%3cExportRange%3e%0d%0a++++++++++++++++++%3cint%3e1%3c%2fint%3e%0d%0a++++++++++++++++%3c%2fExportRange%3e%0d%0a++++++++++++++%3c%2fTD%3e%0d%0a++++++++++++++%3cTD%3e%0d%0a++++++++++++++++%3cStyle%3eClass39%3c%2fStyle%3e%0d%0a++++++++++++++++%3cMerge%3eFalse%3c%2fMerge%3e%0d%0a++++++++++++++++%3cWidth%3e81.75%3c%2fWidth%3e%0d%0a++++++++++++++++%3cHeight%3e15%3c%2fHeight%3e%0d%0a++++++++++++++++%3cAlign%3eLeft%3c%2fAlign%3e%0d%0a++++++++++++++++%3cFontName%3eCalibri%3c%2fFontName%3e%0d%0a++++++++++++++++%3cWrapText%3eFalse%3c%2fWrapText%3e%0d%0a++++++++++++++++%3cFontSize%3e10%3c%2fFontSize%3e%0d%0a++++++++++++++++%3cX%3e3%3c%2fX%3e%0d%0a++++++++++++++++%3cY%3e6%3c%2fY%3e%0d%0a++++++++++++++++%3cExportPage%3e%0d%0a++++++++++++++++++%3cint%3e1%3c%2fint%3e%0d%0a++++++++++++++++%3c%2fExportPage%3e%0d%0a++++++++++++++++%3cExportRange%3e%0d%0a++++++++++++++++++%3cint%3e1%3c%2fint%3e%0d%0a++++++++++++++++%3c%2fExportRange%3e%0d%0a++++++++++++++%3c%2fTD%3e%0d%0a++++++++++++++%3cTD%3e%0d%0a++++++++++++++++%3cStyle%3eClass40%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6%3c%2fY%3e%0d%0a++++++++++++++++%3cExportPage%3e%0d%0a++++++++++++++++++%3cint%3e1%3c%2fint%3e%0d%0a++++++++++++++++%3c%2fExportPage%3e%0d%0a++++++++++++++++%3cExportRange%3e%0d%0a++++++++++++++++++%3cint%3e1%3c%2fint%3e%0d%0a++++++++++++++++%3c%2fExportRange%3e%0d%0a++++++++++++++%3c%2fTD%3e%0d%0a++++++++++++++%3cTD%3e%0d%0a++++++++++++++++%3cStyle%3eClass41%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6%3c%2fY%3e%0d%0a++++++++++++++++%3cExportPage%3e%0d%0a++++++++++++++++++%3cint%3e1%3c%2fint%3e%0d%0a++++++++++++++++%3c%2fExportPage%3e%0d%0a++++++++++++++++%3cExportRange%3e%0d%0a++++++++++++++++++%3cint%3e1%3c%2fint%3e%0d%0a++++++++++++++++%3c%2fExportRange%3e%0d%0a++++++++++++++%3c%2fTD%3e%0d%0a++++++++++++++%3cTD%3e%0d%0a++++++++++++++++%3cStyle%3eClass40%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6%3c%2fY%3e%0d%0a++++++++++++++++%3cExportPage%3e%0d%0a++++++++++++++++++%3cint%3e1%3c%2fint%3e%0d%0a++++++++++++++++%3c%2fExportPage%3e%0d%0a++++++++++++++++%3cExportRange%3e%0d%0a++++++++++++++++++%3cint%3e1%3c%2fint%3e%0d%0a++++++++++++++++%3c%2fExportRange%3e%0d%0a++++++++++++++%3c%2fTD%3e%0d%0a++++++++++++++%3cTD%3e%0d%0a++++++++++++++++%3cStyle%3eClass41%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6%3c%2fY%3e%0d%0a++++++++++++++++%3cExportPage%3e%0d%0a++++++++++++++++++%3cint%3e1%3c%2fint%3e%0d%0a++++++++++++++++%3c%2fExportPage%3e%0d%0a++++++++++++++++%3cExportRange%3e%0d%0a++++++++++++++++++%3cint%3e1%3c%2fint%3e%0d%0a++++++++++++++++%3c%2fExportRange%3e%0d%0a++++++++++++++%3c%2fTD%3e%0d%0a++++++++++++++%3cTD%3e%0d%0a++++++++++++++++%3cStyle%3eClass40%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6%3c%2fY%3e%0d%0a++++++++++++++++%3cExportPage%3e%0d%0a++++++++++++++++++%3cint%3e1%3c%2fint%3e%0d%0a++++++++++++++++%3c%2fExportPage%3e%0d%0a++++++++++++++++%3cExportRange%3e%0d%0a++++++++++++++++++%3cint%3e1%3c%2fint%3e%0d%0a++++++++++++++++%3c%2fExportRange%3e%0d%0a++++++++++++++%3c%2fTD%3e%0d%0a++++++++++++++%3cTD%3e%0d%0a++++++++++++++++%3cStyle%3eClass41%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6%3c%2fY%3e%0d%0a++++++++++++++++%3cExportPage%3e%0d%0a++++++++++++++++++%3cint%3e1%3c%2fint%3e%0d%0a++++++++++++++++%3c%2fExportPage%3e%0d%0a++++++++++++++++%3cExportRange%3e%0d%0a++++++++++++++++++%3cint%3e1%3c%2fint%3e%0d%0a++++++++++++++++%3c%2fExportRange%3e%0d%0a++++++++++++++%3c%2fTD%3e%0d%0a++++++++++++++%3cTD%3e%0d%0a++++++++++++++++%3cStyle%3eClass40%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6%3c%2fY%3e%0d%0a++++++++++++++++%3cExportPage%3e%0d%0a++++++++++++++++++%3cint%3e1%3c%2fint%3e%0d%0a++++++++++++++++%3c%2fExportPage%3e%0d%0a++++++++++++++++%3cExportRange%3e%0d%0a++++++++++++++++++%3cint%3e1%3c%2fint%3e%0d%0a++++++++++++++++%3c%2fExportRange%3e%0d%0a++++++++++++++%3c%2fTD%3e%0d%0a++++++++++++++%3cTD%3e%0d%0a++++++++++++++++%3cStyle%3eClass41%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6%3c%2fY%3e%0d%0a++++++++++++++++%3cExportPage%3e%0d%0a++++++++++++++++++%3cint%3e1%3c%2fint%3e%0d%0a++++++++++++++++%3c%2fExportPage%3e%0d%0a++++++++++++++++%3cExportRange%3e%0d%0a++++++++++++++++++%3cint%3e1%3c%2fint%3e%0d%0a++++++++++++++++%3c%2fExportRange%3e%0d%0a++++++++++++++%3c%2fTD%3e%0d%0a++++++++++++++%3cTD%3e%0d%0a++++++++++++++++%3cStyle%3eClass42%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6%3c%2fY%3e%0d%0a++++++++++++++++%3cExportPage%3e%0d%0a++++++++++++++++++%3cint%3e1%3c%2fint%3e%0d%0a++++++++++++++++%3c%2fExportPage%3e%0d%0a++++++++++++++++%3cExportRange%3e%0d%0a++++++++++++++++++%3cint%3e1%3c%2fint%3e%0d%0a++++++++++++++++%3c%2fExportRange%3e%0d%0a++++++++++++++%3c%2fTD%3e%0d%0a++++++++++++++%3cTD%3e%0d%0a++++++++++++++++%3cStyle%3eClass43%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6%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6%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7%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7%3c%2fY%3e%0d%0a++++++++++++++++%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7%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7%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7%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7%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7%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7%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7%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7%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7%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7%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7%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7%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8%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8%3c%2fY%3e%0d%0a++++++++++++++++%3cExportPage%3e%0d%0a++++++++++++++++++%3cint%3e1%3c%2fint%3e%0d%0a++++++++++++++++%3c%2fExportPage%3e%0d%0a++++++++++++++++%3cExportRange%3e%0d%0a++++++++++++++</t>
  </si>
  <si>
    <t xml:space="preserve"> ++++%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8%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8%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8%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8%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8%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8%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8%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8%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8%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8%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8%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8%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9%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9%3c%2fY%3e%0d%0a++++++++++++++++%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9%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9%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9%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9%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9%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9%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9%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9%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9%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9%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9%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9%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10%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10%3c%2fY%3e%0d%0a++++++++++++++++%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10%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10%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10%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10%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10%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10%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10%3c%2fY%3e%0d%0a++++++++++++++++%3</t>
  </si>
  <si>
    <t xml:space="preserve"> 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10%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10%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10%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10%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10%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11%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11%3c%2fY%3e%0d%0a++++++++++++++++%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11%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11%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11%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11%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11%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11%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11%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11%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11%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11%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11%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11%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12%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12%3c%2fY%3e%0d%0a++++++++++++++++%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12%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12%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12%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12%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12%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12%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12%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12%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12%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12%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12%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12%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13%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13%3c%2fY%3e%0d%0a+++++++++</t>
  </si>
  <si>
    <t xml:space="preserve"> +++++++%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13%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13%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13%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13%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13%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13%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13%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13%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13%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13%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13%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13%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14%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14%3c%2fY%3e%0d%0a++++++++++++++++%3cExportPage%3e%0d%0a++++++++++++++++++%3cint%3e1%3c%2fint%3e%0d%0a++++++++++++++++%3c%2fExportPage%3e%0d%0a++++++++++++++++%3cExportRange%3e%0d%0a++++++++++++++++++%3cint%3e1%3c%2fint%3e%0d%0a++++++++++++++++%3c%2fExportRange%3e%0d%0a++++++++++++++%3c%2fTD%3e%0d%0a++++++++++++++%3cTD%3e%0d%0a++++++++++++++++%3cStyle%3eClass44%3c%2fStyle%3e%0d%0a++++++++++++++++%3cMerge%3eFalse%3c%2fMerge%3e%0d%0a++++++++++++++++%3cWidth%3e81.75%3c%2fWidth%3e%0d%0a++++++++++++++++%3cHeight%3e15%3c%2fHeight%3e%0d%0a++++++++++++++++%3cAlign%3eLeft%3c%2fAlign%3e%0d%0a++++++++++++++++%3cFontName%3eCalibri%3c%2fFontName%3e%0d%0a++++++++++++++++%3cWrapText%3eFalse%3c%2fWrapText%3e%0d%0a++++++++++++++++%3cFontSize%3e10%3c%2fFontSize%3e%0d%0a++++++++++++++++%3cX%3e3%3c%2fX%3e%0d%0a++++++++++++++++%3cY%3e14%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4%3c%2fX%3e%0d%0a++++++++++++++++%3cY%3e14%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6%3c%2fX%3e%0d%0a++++++++++++++++%3cY%3e14%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8%3c%2fX%3e%0d%0a++++++++++++++++%3cY%3e14%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10%3c%2fX%3e%0d%0a++++++++++++++++%3cY%3e14%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12%3c%2fX%3e%0d%0a++++++++++++++++%3cY%3e14%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14%3c%2fX%3e%0d%0a++++++++++++++++%3cY%3e14%3c%2fY%3e%0d%0a++++++++++++++++%3cExportPage%3e%0d%0a++++++++++++++++++%3cint%3e1%3c%2fint%3e%0d%0a++++++++++++++++%3c%2fExportPage%3e%0d%0a++++++++++++++++%3cExportRange%3e%0d%0a++++++++++++++++++%3cint%3e1%3c%2fint%3e%0d%0a++++++++++++++++%3c%2fExportRange%3e%0d%0a++++++++++++++%3c%2fTD%3e%0d%0a++++++++++++++%3cTD%3e%0d%0a++++++++++++++++%3cStyle%3eClass45%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16%3c%2fX%3e%0d%0a++++++++++++++++%3cY%3e14%3c%2fY%3e%0d%0a++++++++++++++++%3cExportPage%3e%0d%0a++++++++++++++++++%3cint%3e1%3c%2fint%3e%0d%0a++++++++++++++++%3c%2fExportPage%3e%0d%0a++++++++++++++++%3cExportRange%3e%0d%0a++++++++++++++++++%3cint%3e1%3c%2fint%3e%0d%0a++++++++++++++++%3c%2fExportRange%3e%0d%0a++++++++++++++%3c%2fTD%3e%0d%0a++++++++++++++%3cTD%3e%0d%0a++++++++++++++++%3cStyle%3eClass46%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18%3c%2fX%3e%0d%0a++++++++++++++++%3cY%3e14%3c%2fY%3e%0d%0a++++++++++++++++%3cExportPage%3e%0d%0a++++++++++++++++++%3cint%3e1%3c%2fint%3e%0d%0a++++++++++++++++%3c%2fExportPage%3e%0d%0a++++++++++++++++%3cExportRange%3e%0d%0a++++++++++++++++++%3cint%3e1%3c%2fint%3e%0d%0a++++++++++++++++%3c%2fExportRange%3e%0d%0a++++++++++++++%3c%2fTD%3e%0d%0a++++++++++++++%3cTD%3e%0d%0a++++++++++++++++%3cStyle%3eClass47%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20%3c%2fX%3e%0d%0a++++++++++++++++%3cY%3e14%3c%2fY%3e%0d%0a++++++++++++++++%3cExportPage%3e%0d%0a++++++++++++++++++%3cint%3e1%3c%2fint%3e%0d%0a++++++++++++++++%3c%2fExportPage%3e%0d%0a++++++++++++++++%3cExportRange%3e%0d%0a++++++++++++++++++%3cint%3e1%3c%2fint%3e%0d%0a++++++++++++++++%3c%2fExportRange%3e%0d%0a++++++++++++++%3c%2fTD%3e%0d%0a++++++++++++++%3cTD%3e%0d%0a++++++++++++++++%3cStyle%3eClass48%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10%3c%2fFontSize%3e%0d%0a++++++++++++++++%3cX%3e22%3c%2fX%3e%0d%0a++++++++++++++++%3cY%3e14%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24%3c%2fX%3e%0d%0a++++++++++++++++%3cY%3e14%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15%3c%2fY%3e%0d%0a++++++++++++++++%3cExportPage%3e%0d%0a++++++++++++++++++%3cint%3e1%3c%2fint%3e%0d%0a++++++++++++++++%3c%2fExportPage%3e%0d%0a++++++++++++++++%3cExportRange%3e%0d%0a++++++++++++++++++%3cint%3e1%3c%2fint%3e%0d%0a++++++++++++++++%3c%2fExportRange%3e%0d%0a++++++++++++++%3c%2fTD%3e%0d%0a++++++++++++++%3cTD%3e%0d%0a++++++++++++++++%3cStyle%3eClass35%3c%2fStyle%3e%0d%0a++++++++++++++++%3cMerge%3eFalse%3c%2fMerge%3e%0d%0a++++++++++++++++%3cWidth%3e24.75%3c%2fWidth%3e%0d%0a++++++++++++++++%3cHeight%3e15.75%3c%2fHeight%3e%0d%0a++++++++++++++++%3cAlign%3eLeft%3c%2fAlign%3e%0d%0a++++++++++++++++%3cFontName%3eCalibri%3c%2fFontName%3e%0d%0a++++++++++++++++%3cWrapText%3eFalse%3c%2fWrapText%3e%0d%0a++++++++++++++++%3cFontSize%3e11%3c%2fFontSize%3e%0d%0a++++++++++++++++%3cX%3e2%3c%2fX%3e%0d%0a++++++++++++++++%3cY%3e15%3c%2fY%3e%0d%0a++++++++++++++++%3cExportPage%3e%0d%0a++++++++++++++++++%3cint%3e1%3c%2fint%3e%0d%0a++++++++++++++++%3c%2fExportPage%3e%0d%0a++++++++++++++++%3cExportRange%3e%0d%0a++++++++++++++++++%3cint%3e1%3c%2fint%3e%0d%0a++++++++++++++++%3c%2fExportRange%3e%0d%0a++++++++++++++%3c%2fTD%3e%0d%0a++++++++++++++%3cTD%3e%0d%0a++++++++++++++++%3cStyle%3eClass49%3c%2fStyle%3e%0d%0a++++++++++++++++%3cMerge%3eFalse%3c%2fMerge%3e%0d%0a++++++++++++++++%3cWidth%3e81.75%3c%2fWidth%3e%0d%0a++++++++++++++++%3cHeight%3e15.75%3c%2fHeight%3e%0d%0a++++++++++++++++%3cAlign%3eLeft%3c%2fAlign%3e%0d%0a++++++++++++++++%3cFontName%3eCalibri%3c%2fFontName%3e%0d%0a++++++++++++++++%3cWrapText%3eFalse%3c%2fWrapText%3e%0d%0a++++++++++++++++%3cFontSize%3e10%3c%2fFontSize%3e%0d%0a++++++++++++++++%3cX%3e3%3c%2fX%3e%0d%0a++++++++++++++++%3cY%3e15%3c%2fY%3e%0d%0a++++++++++++++++%3cExportPage%3e%0d%0a++++++++++++++++++%3cint%3e1%3c%2fint%3e%0d%0a++++++++++++++++%3c%2fExportPage%3e%0d%0a++++++++++++++++%3cExportRange%3e%0d%0a++++++++++++++++++%3cint%3e1%3c%2fint%3e%0d%0a++++++++++++++++%3c%2fExportRange%3e%0d%0a++++++++++++++%3c%2fTD%3e%0d%0a++++++++++++++%3cTD%3e%0d%0a++++++++++++++++%3cStyle%3eClass50%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4%3c%2fX%3e%0d%0a++++++++++++++++%3cY%3e15%3c%2fY%3e%0d%0a++++++++++++++++%3cExportPage%3e%0d%0a++++++++++++++++++%3cint%3e1%3c%2fint%3e%0d%0a++++++++++++++++%3c%2fExportPage%3e%0d%0a++++++++++++++++%3cExportRange%3e%0d%0a++++++++++++++++++%3cint%3e1%3c%2fint%3e%0d%0a++++++++++++++++%3c%2fExportRange%3e%0d%0a++++++++++++++%3c%2fTD%3e%0d%0a++++++++++++++%3cTD%3e%0d%0a++++++++++++++++%3cStyle%3eClass51%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6%3c%2fX%3e%0d%0a++++++++++++++++%3cY%3e15%3c%2fY%3e%0d%0a++++++++++++++++%3cExportPage%3e%0d%0a++++++++++++++++++%3cint%3e1%3c%2fint%3e%0d%0a++++++++++++++++%3c%2fExportPage%3e%0d%0a++++++++++++++++%3cExportRange%3e%0d%0a++++++++++++++++++%3cint%3e1%3c%2fint%3e%0d%0a++++++++++++++++%3c%2fExportRange%3e%0d%0a++++++++++++++%3c%2fTD%3e%0d%0a++++++++++++++%3cTD%3e%0d%0a++++++++++++++++%3cStyle%3eClass50%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8%3c%2fX%3e%0d%0a++++++++++++++++%3cY%3e15%3c%2fY%3e%0d%0a++++++++++++++++%3cExportPage%3e%0d%0a++++++++++++++++++%3cint%3e1%3c%2fint%3e%0d%0a++++++++++++++++%3c%2fExportPage%3e%0d%0a++++++++++++++++%3cExportRange%3e%0d%0a++++++++++++++++++%3cint%3e1%3c%2fint%3e%0d%0a++++++++++++++++%3c%2fExportRange%3e%0d%0a++++++++++++++%3c%2fTD%3e%0d%0a++++++++++++++%3cTD%3e%0d%0a++++++++++++++++%3cStyle%3eClass51%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10%3c%2fX%3e%0d%0a++++++++++++++++%3cY%3e15%3c%2fY%3e%0d%0a++++++++++++++++%3cExportPage%3e%0d%0a++++++++++++++++++%3cint%3e1%3c%2fint%3e%0d%0a++++++++++++++++%3c%2fExportPage%3e%0d%0a++++++++++++++++%3cExportRange%3e%0d%0a++++++++++++++++++%3cint%3e1%3c%2fint%3e%0d%0a++++++++++++++++%3c%2fExportRange%3e%0d%0a++++++++++++++%3c%2fTD%3e%0d%0a++++++++++++++%3cTD%3e%0d%0a++++++++++++++++%3cStyle%3eClass50%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12%3c%2fX%3e%0d%0a++++++++++++++++%3cY%3e15%3c%2fY%3e%0d%0a++++++++++++++++%3cExportPage%3e%0d%0a++++++++++++++++++%3cint%3e1%3c%2fint%3e%0d%0a++++++++++++++++%3c%2fExportPage%3e%0d%0a++++++++++++++++%3cExportRange%3e%0d%0a++++++++++++++++++%3cint%3e1%3c%2fint%3e%0d%0a++++++++++++++++%3c%2fExportRange%3e%0d%0a++++++++++++++%3c%2fTD%3e%0d%0a++++++++++++++%3cTD%3e%0d%0a++++++++++++++++%3cStyle%3eClass51%3c%2fStyle%3e%0d%0a++++++++++++++++%3cMerge%3eTrue%3c%2fMerge%3e%0d%0a++++++++++++++++%3cRowSpan+%2f%3e%0d%0a++++++++++++++++%3cColSpan%3e2%3c%2fColSpan%3e%0d%0a++++++++++++++++%3cFormat%3eGeneral%3c%2fFormat%3e%0d%0a++++++++++++++++%3cWidth%3e49.5%3c%2fWidth%3e%0d%0a++++++++++++++++%3cHeight%3e15.75%3c%2fHeight%3e%0d%0a++++++++++++++++%3cAlign%3eCenter%3c%2fAlign%3e%0d%0a++++++++++++++++%3cFontName%3eCalibri%3c%2fFontName</t>
  </si>
  <si>
    <t xml:space="preserve"> %3e%0d%0a++++++++++++++++%3cWrapText%3eFalse%3c%2fWrapText%3e%0d%0a++++++++++++++++%3cFontSize%3e10%3c%2fFontSize%3e%0d%0a++++++++++++++++%3cX%3e14%3c%2fX%3e%0d%0a++++++++++++++++%3cY%3e15%3c%2fY%3e%0d%0a++++++++++++++++%3cExportPage%3e%0d%0a++++++++++++++++++%3cint%3e1%3c%2fint%3e%0d%0a++++++++++++++++%3c%2fExportPage%3e%0d%0a++++++++++++++++%3cExportRange%3e%0d%0a++++++++++++++++++%3cint%3e1%3c%2fint%3e%0d%0a++++++++++++++++%3c%2fExportRange%3e%0d%0a++++++++++++++%3c%2fTD%3e%0d%0a++++++++++++++%3cTD%3e%0d%0a++++++++++++++++%3cStyle%3eClass50%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16%3c%2fX%3e%0d%0a++++++++++++++++%3cY%3e15%3c%2fY%3e%0d%0a++++++++++++++++%3cExportPage%3e%0d%0a++++++++++++++++++%3cint%3e1%3c%2fint%3e%0d%0a++++++++++++++++%3c%2fExportPage%3e%0d%0a++++++++++++++++%3cExportRange%3e%0d%0a++++++++++++++++++%3cint%3e1%3c%2fint%3e%0d%0a++++++++++++++++%3c%2fExportRange%3e%0d%0a++++++++++++++%3c%2fTD%3e%0d%0a++++++++++++++%3cTD%3e%0d%0a++++++++++++++++%3cStyle%3eClass51%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18%3c%2fX%3e%0d%0a++++++++++++++++%3cY%3e15%3c%2fY%3e%0d%0a++++++++++++++++%3cExportPage%3e%0d%0a++++++++++++++++++%3cint%3e1%3c%2fint%3e%0d%0a++++++++++++++++%3c%2fExportPage%3e%0d%0a++++++++++++++++%3cExportRange%3e%0d%0a++++++++++++++++++%3cint%3e1%3c%2fint%3e%0d%0a++++++++++++++++%3c%2fExportRange%3e%0d%0a++++++++++++++%3c%2fTD%3e%0d%0a++++++++++++++%3cTD%3e%0d%0a++++++++++++++++%3cStyle%3eClass52%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20%3c%2fX%3e%0d%0a++++++++++++++++%3cY%3e15%3c%2fY%3e%0d%0a++++++++++++++++%3cExportPage%3e%0d%0a++++++++++++++++++%3cint%3e1%3c%2fint%3e%0d%0a++++++++++++++++%3c%2fExportPage%3e%0d%0a++++++++++++++++%3cExportRange%3e%0d%0a++++++++++++++++++%3cint%3e1%3c%2fint%3e%0d%0a++++++++++++++++%3c%2fExportRange%3e%0d%0a++++++++++++++%3c%2fTD%3e%0d%0a++++++++++++++%3cTD%3e%0d%0a++++++++++++++++%3cStyle%3eClass53%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22%3c%2fX%3e%0d%0a++++++++++++++++%3cY%3e15%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24%3c%2fX%3e%0d%0a++++++++++++++++%3cY%3e15%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16%3c%2fY%3e%0d%0a++++++++++++++++%3cExportPage%3e%0d%0a++++++++++++++++++%3cint%3e1%3c%2fint%3e%0d%0a++++++++++++++++%3c%2fExportPage%3e%0d%0a++++++++++++++++%3cExportRange%3e%0d%0a++++++++++++++++++%3cint%3e1%3c%2fint%3e%0d%0a++++++++++++++++%3c%2fExportRange%3e%0d%0a++++++++++++++%3c%2fTD%3e%0d%0a++++++++++++++%3cTD%3e%0d%0a++++++++++++++++%3cStyle%3eClass35%3c%2fStyle%3e%0d%0a++++++++++++++++%3cMerge%3eFalse%3c%2fMerge%3e%0d%0a++++++++++++++++%3cWidth%3e24.75%3c%2fWidth%3e%0d%0a++++++++++++++++%3cHeight%3e15.75%3c%2fHeight%3e%0d%0a++++++++++++++++%3cAlign%3eLeft%3c%2fAlign%3e%0d%0a++++++++++++++++%3cFontName%3eCalibri%3c%2fFontName%3e%0d%0a++++++++++++++++%3cWrapText%3eFalse%3c%2fWrapText%3e%0d%0a++++++++++++++++%3cFontSize%3e11%3c%2fFontSize%3e%0d%0a++++++++++++++++%3cX%3e2%3c%2fX%3e%0d%0a++++++++++++++++%3cY%3e16%3c%2fY%3e%0d%0a++++++++++++++++%3cExportPage%3e%0d%0a++++++++++++++++++%3cint%3e1%3c%2fint%3e%0d%0a++++++++++++++++%3c%2fExportPage%3e%0d%0a++++++++++++++++%3cExportRange%3e%0d%0a++++++++++++++++++%3cint%3e1%3c%2fint%3e%0d%0a++++++++++++++++%3c%2fExportRange%3e%0d%0a++++++++++++++%3c%2fTD%3e%0d%0a++++++++++++++%3cTD%3e%0d%0a++++++++++++++++%3cStyle%3eClass36%3c%2fStyle%3e%0d%0a++++++++++++++++%3cMerge%3eFalse%3c%2fMerge%3e%0d%0a++++++++++++++++%3cWidth%3e81.75%3c%2fWidth%3e%0d%0a++++++++++++++++%3cText%3eTotal%3c%2fText%3e%0d%0a++++++++++++++++%3cHeight%3e15.75%3c%2fHeight%3e%0d%0a++++++++++++++++%3cAlign%3eLeft%3c%2fAlign%3e%0d%0a++++++++++++++++%3cFontName%3eCalibri%3c%2fFontName%3e%0d%0a++++++++++++++++%3cWrapText%3eFalse%3c%2fWrapText%3e%0d%0a++++++++++++++++%3cFontSize%3e10%3c%2fFontSize%3e%0d%0a++++++++++++++++%3cX%3e3%3c%2fX%3e%0d%0a++++++++++++++++%3cY%3e16%3c%2fY%3e%0d%0a++++++++++++++++%3cExportPage%3e%0d%0a++++++++++++++++++%3cint%3e1%3c%2fint%3e%0d%0a++++++++++++++++%3c%2fExportPage%3e%0d%0a++++++++++++++++%3cExportRange%3e%0d%0a++++++++++++++++++%3cint%3e1%3c%2fint%3e%0d%0a++++++++++++++++%3c%2fExportRange%3e%0d%0a++++++++++++++%3c%2fTD%3e%0d%0a++++++++++++++%3cTD%3e%0d%0a++++++++++++++++%3cStyle%3eClass54%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4%3c%2fX%3e%0d%0a++++++++++++++++%3cY%3e16%3c%2fY%3e%0d%0a++++++++++++++++%3cExportPage%3e%0d%0a++++++++++++++++++%3cint%3e1%3c%2fint%3e%0d%0a++++++++++++++++%3c%2fExportPage%3e%0d%0a++++++++++++++++%3cExportRange%3e%0d%0a++++++++++++++++++%3cint%3e1%3c%2fint%3e%0d%0a++++++++++++++++%3c%2fExportRange%3e%0d%0a++++++++++++++%3c%2fTD%3e%0d%0a++++++++++++++%3cTD%3e%0d%0a++++++++++++++++%3cStyle%3eClass55%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6%3c%2fX%3e%0d%0a++++++++++++++++%3cY%3e16%3c%2fY%3e%0d%0a++++++++++++++++%3cExportPage%3e%0d%0a++++++++++++++++++%3cint%3e1%3c%2fint%3e%0d%0a++++++++++++++++%3c%2fExportPage%3e%0d%0a++++++++++++++++%3cExportRange%3e%0d%0a++++++++++++++++++%3cint%3e1%3c%2fint%3e%0d%0a++++++++++++++++%3c%2fExportRange%3e%0d%0a++++++++++++++%3c%2fTD%3e%0d%0a++++++++++++++%3cTD%3e%0d%0a++++++++++++++++%3cStyle%3eClass54%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8%3c%2fX%3e%0d%0a++++++++++++++++%3cY%3e16%3c%2fY%3e%0d%0a++++++++++++++++%3cExportPage%3e%0d%0a++++++++++++++++++%3cint%3e1%3c%2fint%3e%0d%0a++++++++++++++++%3c%2fExportPage%3e%0d%0a++++++++++++++++%3cExportRange%3e%0d%0a++++++++++++++++++%3cint%3e1%3c%2fint%3e%0d%0a++++++++++++++++%3c%2fExportRange%3e%0d%0a++++++++++++++%3c%2fTD%3e%0d%0a++++++++++++++%3cTD%3e%0d%0a++++++++++++++++%3cStyle%3eClass55%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10%3c%2fX%3e%0d%0a++++++++++++++++%3cY%3e16%3c%2fY%3e%0d%0a++++++++++++++++%3cExportPage%3e%0d%0a++++++++++++++++++%3cint%3e1%3c%2fint%3e%0d%0a++++++++++++++++%3c%2fExportPage%3e%0d%0a++++++++++++++++%3cExportRange%3e%0d%0a++++++++++++++++++%3cint%3e1%3c%2fint%3e%0d%0a++++++++++++++++%3c%2fExportRange%3e%0d%0a++++++++++++++%3c%2fTD%3e%0d%0a++++++++++++++%3cTD%3e%0d%0a++++++++++++++++%3cStyle%3eClass54%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12%3c%2fX%3e%0d%0a++++++++++++++++%3cY%3e16%3c%2fY%3e%0d%0a++++++++++++++++%3cExportPage%3e%0d%0a++++++++++++++++++%3cint%3e1%3c%2fint%3e%0d%0a++++++++++++++++%3c%2fExportPage%3e%0d%0a++++++++++++++++%3cExportRange%3e%0d%0a++++++++++++++++++%3cint%3e1%3c%2fint%3e%0d%0a++++++++++++++++%3c%2fExportRange%3e%0d%0a++++++++++++++%3c%2fTD%3e%0d%0a++++++++++++++%3cTD%3e%0d%0a++++++++++++++++%3cStyle%3eClass55%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14%3c%2fX%3e%0d%0a++++++++++++++++%3cY%3e16%3c%2fY%3e%0d%0a++++++++++++++++%3cExportPage%3e%0d%0a++++++++++++++++++%3cint%3e1%3c%2fint%3e%0d%0a++++++++++++++++%3c%2fExportPage%3e%0d%0a++++++++++++++++%3cExportRange%3e%0d%0a++++++++++++++++++%3cint%3e1%3c%2fint%3e%0d%0a++++++++++++++++%3c%2fExportRange%3e%0d%0a++++++++++++++%3c%2fTD%3e%0d%0a++++++++++++++%3cTD%3e%0d%0a++++++++++++++++%3cStyle%3eClass54%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16%3c%2fX%3e%0d%0a++++++++++++++++%3cY%3e16%3c%2fY%3e%0d%0a++++++++++++++++%3cExportPage%3e%0d%0a++++++++++++++++++%3cint%3e1%3c%2fint%3e%0d%0a++++++++++++++++%3c%2fExportPage%3e%0d%0a++++++++++++++++%3cExportRange%3e%0d%0a++++++++++++++++++%3cint%3e1%3c%2fint%3e%0d%0a++++++++++++++++%3c%2fExportRange%3e%0d%0a++++++++++++++%3c%2fTD%3e%0d%0a++++++++++++++%3cTD%3e%0d%0a++++++++++++++++%3cStyle%3eClass55%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18%3c%2fX%3e%0d%0a++++++++++++++++%3cY%3e16%3c%2fY%3e%0d%0a++++++++++++++++%3cExportPage%3e%0d%0a++++++++++++++++++%3cint%3e1%3c%2fint%3e%0d%0a++++++++++++++++%3c%2fExportPage%3e%0d%0a++++++++++++++++%3cExportRange%3e%0d%0a++++++++++++++++++%3cint%3e1%3c%2fint%3e%0d%0a++++++++++++++++%3c%2fExportRange%3e%0d%0a++++++++++++++%3c%2fTD%3e%0d%0a++++++++++++++%3cTD%3e%0d%0a++++++++++++++++%3cStyle%3eClass54%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20%3c%2fX%3e%0d%0a++++++++++++++++%3cY%3e16%3c%2fY%3e%0d%0a++++++++++++++++%3cExportPage%3e%0d%0a++++++++++++++++++%3cint%3e1%3c%2fint%3e%0d%0a++++++++++++++++%3c%2fExportPage%3e%0d%0a++++++++++++++++%3cExportRange%3e%0d%0a++++++++++++++++++%3cint%3e1%3c%2fint%3e%0d%0a++++++++++++++++%3c%2fExportRange%3e%0d%0a++++++++++++++%3c%2fTD%3e%0d%0a++++++++++++++%3cTD%3e%0d%0a++++++++++++++++%3cStyle%3eClass55%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10%3c%2fFontSize%3e%0d%0a++++++++++++++++%3cX%3e22%3c%2fX%3e%0d%0a++++++++++++++++%3cY%3e16%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24%3c%2fX%3e%0d%0a++++++++++++++++%3cY%3e16%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17%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c%2fX%3e%0d%0a++++++++++++++++%3cY%3e17%3c%2fY%3e%0d%0a++++++++++++++++%3cExportPage%3e%0d%0a++++++++++++++++++%3cint%3e1%3c%2fint%3e%0d%0a++++++++++++++++%3c%2fExportPage%3e%0d%0a++++++++++++++++%3cExportRange%3e%0d%0a++++++++++++++++++%3cint%3e1%3c%2fint%3e%0d%0a++++++++++++++++%3c%2fExportRange%3e%0d%0a++++++++++++++%3c%2fTD%3e%0d%0a++++++++++++++%3cTD%3e%0d%0a++++++++++++++++%3cStyle%3eClass56%3c%2fStyle%3e%0d%0a++++++++++++++++%3cMerge%3eFalse%3c%2fMerge%3e%0d%0a++++++++++++++++%3cWidth%3e81.75%3c%2fWidth%3e%0d%0a++++++++++++++++%3cHeight%3e15%3c%2fHeight%3e%0d%0a++++++++++++++++%3cAlign%3eLeft%3c%2fAlign%3e%0d%0a++++++++++++++++%3cFontName%3eCalibri%3c%2fFontName%3e%0d%0a++++++++++++++++%3cWrapText%3eFalse%3c%2fWrapText%3e%0d%0a++++++++++++++++%3cFontSize%3e11%3c%2fFontSize%3e%0d%0a++++++++++++++++%3cX%3e3%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4%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5%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6%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7%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8%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9%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10%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11%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12%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13%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14%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15%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16%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17%3c%2fX%3e%0d%0a++++++++++++++++%3cY%3e17%3c%2fY%3e%0d%0a++++++++++++++++%3cExportPage%3e%0d%0a++++++++++++++++++%3cint%3e1%3c%2fint%3e%0d%0a++++++++++++++++%3c%2fExportPage%3e%0d%0a++++++++++++++++%3cExportRange%3e%0d%0a++++++++++++++++++%3cint%3e1%3c%2fint%3e%0d%0a++++++++++++++++%3c%2fExportRange%3e%0d%0a++++++++++++++%3c%2fTD%3e%0d%0a++++++++++++++%3cTD%3e%0d%0a++++++++++++++++%3cStyle%3eClass57%3c%2fStyle%3e%0d%0a++++++++++++++++%3cMerge%3eFalse%3c%2fMerge%3e%0d%0a++++++++++++++++%3cWidth%3e24.75%3c%2fWidth%3e%0d</t>
  </si>
  <si>
    <t xml:space="preserve"> %0a++++++++++++++++%3cHeight%3e15%3c%2fHeight%3e%0d%0a++++++++++++++++%3cAlign%3eCenter%3c%2fAlign%3e%0d%0a++++++++++++++++%3cFontName%3eCalibri%3c%2fFontName%3e%0d%0a++++++++++++++++%3cWrapText%3eFalse%3c%2fWrapText%3e%0d%0a++++++++++++++++%3cFontSize%3e11%3c%2fFontSize%3e%0d%0a++++++++++++++++%3cX%3e18%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19%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20%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21%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22%3c%2fX%3e%0d%0a++++++++++++++++%3cY%3e17%3c%2fY%3e%0d%0a++++++++++++++++%3cExportPage%3e%0d%0a++++++++++++++++++%3cint%3e1%3c%2fint%3e%0d%0a++++++++++++++++%3c%2fExportPage%3e%0d%0a++++++++++++++++%3cExportRange%3e%0d%0a++++++++++++++++++%3cint%3e1%3c%2fint%3e%0d%0a++++++++++++++++%3c%2fExportRange%3e%0d%0a++++++++++++++%3c%2fTD%3e%0d%0a++++++++++++++%3cTD%3e%0d%0a++++++++++++++++%3cStyle%3eClass57%3c%2fStyle%3e%0d%0a++++++++++++++++%3cMerge%3eFalse%3c%2fMerge%3e%0d%0a++++++++++++++++%3cWidth%3e24.75%3c%2fWidth%3e%0d%0a++++++++++++++++%3cHeight%3e15%3c%2fHeight%3e%0d%0a++++++++++++++++%3cAlign%3eCenter%3c%2fAlign%3e%0d%0a++++++++++++++++%3cFontName%3eCalibri%3c%2fFontName%3e%0d%0a++++++++++++++++%3cWrapText%3eFalse%3c%2fWrapText%3e%0d%0a++++++++++++++++%3cFontSize%3e11%3c%2fFontSize%3e%0d%0a++++++++++++++++%3cX%3e23%3c%2fX%3e%0d%0a++++++++++++++++%3cY%3e17%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17%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c%2fX%3e%0d%0a++++++++++++++++%3cY%3e18%3c%2fY%3e%0d%0a++++++++++++++++%3cExportPage%3e%0d%0a++++++++++++++++++%3cint%3e1%3c%2fint%3e%0d%0a++++++++++++++++%3c%2fExportPage%3e%0d%0a++++++++++++++++%3cExportRange%3e%0d%0a++++++++++++++++++%3cint%3e1%3c%2fint%3e%0d%0a++++++++++++++++%3c%2fExportRange%3e%0d%0a++++++++++++++%3c%2fTD%3e%0d%0a++++++++++++++%3cTD%3e%0d%0a++++++++++++++++%3cMerge%3eFalse%3c%2fMerge%3e%0d%0a++++++++++++++++%3cWidth%3e81.75%3c%2fWidth%3e%0d%0a++++++++++++++++%3cHeight%3e15.75%3c%2fHeight%3e%0d%0a++++++++++++++++%3cAlign%3eLeft%3c%2fAlign%3e%0d%0a++++++++++++++++%3cFontName%3eCalibri%3c%2fFontName%3e%0d%0a++++++++++++++++%3cWrapText%3eFalse%3c%2fWrapText%3e%0d%0a++++++++++++++++%3cFontSize%3e11%3c%2fFontSize%3e%0d%0a++++++++++++++++%3cX%3e3%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4%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5%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6%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7%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8%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9%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10%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11%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12%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13%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14%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15%3c%2fX%3e%0d%0a++++++++++++++++%3cY%3e18%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16%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17%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18%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19%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20%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21%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22%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3c%2fX%3e%0d%0a++++++++++++++++%3cY%3e18%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24%3c%2fX%3e%0d%0a++++++++++++++++%3cY%3e18%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c%2fX%3e%0d%0a++++++++++++++++%3cY%3e19%3c%2fY%3e%0d%0a++++++++++++++++%3cExportPage%3e%0d%0a++++++++++++++++++%3cint%3e1%3c%2fint%3e%0d%0a++++++++++++++++%3c%2fExportPage%3e%0d%0a++++++++++++++++%3cExportRange%3e%0d%0a++++++++++++++++++%3cint%3e1%3c%2fint%3e%0d%0a++++++++++++++++%3c%2fExportRange%3e%0d%0a++++++++++++++%3c%2fTD%3e%0d%0a++++++++++++++%3cTD%3e%0d%0a++++++++++++++++%3cStyle%3eClass31%3c%2fStyle%3e%0d%0a++++++++++++++++%3cMerge%3eFalse%3c%2fMerge%3e%0d%0a++++++++++++++++%3cWidth%3e81.75%3c%2fWidth%3e%0d%0a++++++++++++++++%3cHeight%3e15.75%3c%2fHeight%3e%0d%0a++++++++++++++++%3cAlign%3eLeft%3c%2fAlign%3e%0d%0a++++++++++++++++%3cFontName%3eCalibri%3c%2fFontName%3e%0d%0a++++++++++++++++%3cWrapText%3eFalse%3c%2fWrapText%3e%0d%0a++++++++++++++++%3cFontSize%3e11%3c%2fFontSize%3e%0d%0a++++++++++++++++%3cX%3e3%3c%2fX%3e%0d%0a++++++++++++++++%3cY%3e19%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4%3c%2fX%3e%0d%0a++++++++++++++++%3cY%3e19%3c%2fY%3e%0d%0a++++++++++++++++%3cExportPage%3e%0d%0a++++++++++++++++++%3cint%3e1%3c%2fint%3e%0d%0a++++++++++++++++%3c%2fExportPage%3e%0d%0a++++++++++++++++%3cExportRange%3e%0d%0a++++++++++++++++++%3cint%3e1%3c%2fint%3e%0d%0a++++++++++++++++%3c%2fExportRange%3e%0d%0a++++++++++++++%3c%2fTD%3e%0d%0a++++++++++++++%3cTD%3e%0d%0a++++++++++++++++%3cStyle%3eClass31%3c%2fStyle%3e%0d%0a++++++++++++++++%3cMerge%3eFalse%3c%2fMerge%3e%0d%0a++++++++++++++++%3cWidth%3e24.75%3c%2fWidth%3e%0d%0a++++++++++++++++%3cHeight%3e15.75%3c%2fHeight%3e%0d%0a++++++++++++++++%3cAlign%3eLeft%3c%2fAlign%3e%0d%0a++++++++++++++++%3cFontName%3eCalibri%3c%2fFontName%3e%0d%0a++++++++++++++++%3cWrapText%3eFalse%3c%2fWrapText%3e%0d%0a++++++++++++++++%3cFontSize%3e11%3c%2fFontSize%3e%0d%0a++++++++++++++++%3cX%3e5%3c%2fX%3e%0d%0a++++++++++++++++%3cY%3e19%3c%2fY%3e%0d%0a++++++++++++++++%3cExportPage%3e%0d%0a++++++++++++++++++%3cint%3e1%3c%2fint%3e%0d%0a++++++++++++++++%3c%2fExportPage%3e%0d%0a++++++++++++++++%3cExportRange%3e%0d%0a++++++++++++++++++%3cint%3e1%3c%2fint%3e%0d%0a++++++++++++++++%3c%2fExportRange%3e%0d%0a++++++++++++++%3c%2fTD%3e%0d%0a++++++++++++++%3cTD%3e%0d%0a++++++++++++++++%3cStyle%3eClass58%3c%2fStyle%3e%0d%0a++++++++++++++++%3cMerge%3eFalse%3c%2fMerge%3e%0d%0a++++++++++++++++%3cWidth%3e24.75%3c%2fWidth%3e%0d%0a++++++++++++++++%3cHeight%3e15.75%3c%2fHeight%3e%0d%0a++++++++++++++++%3cAlign%3eLeft%3c%2fAlign%3e%0d%0a++++++++++++++++%3cFontName%3eCalibri%3c%2fFontName%3e%0d%0a++++++++++++++++%3cWrapText%3eFalse%3c%2fWrapText%3e%0d%0a++++++++++++++++%3cFontSize%3e11%3c%2fFontSize%3e%0d%0a++++++++++++++++%3cX%3e6%3c%2fX%3e%0d%0a++++++++++++++++%3cY%3e19%3c%2fY%3e%0d%0a++++++++++++++++%3cExportPage%3e%0d%0a++++++++++++++++++%3cint%3e1%3c%2fint%3e%0d%0a++++++++++++++++%3c%2fExportPage%3e%0d%0a++++++++++++++++%3cExportRange%3e%0d%0a++++++++++++++++++%3cint%3e1%3c%2fint%3e%0d%0a++++++++++++++++%3c%2fExportRange%3e%0d%0a++++++++++++++%3c%2fTD%3e%0d%0a++++++++++++++%3cTD%3e%0d%0a++++++++++++++++%3cStyle%3eClass59%3c%2fStyle%3e%0d%0a++++++++++++++++%3cMerge%3eTrue%3c%2fMerge%3e%0d%0a++++++++++++++++%3cRowSpan+%2f%3e%0d%0a++++++++++++++++%3cColSpan%3e2%3c%2fColSpan%3e%0d%0a++++++++++++++++%3cFormat%3eGeneral%3c%2fFormat%3e%0d%0a++++++++++++++++%3cWidth%3e49.5%3c%2fWidth%3e%0d%0a++++++++++++++++%3cText%3eWeek+1%3c%2fText%3e%0d%0a++++++++++++++++%3cHeight%3e15.75%3c%2fHeight%3e%0d%0a++++++++++++++++%3cAlign%3eCenter%3c%2fAlign%3e%0d%0a++++++++++++++++%3cFontName%3eCalibri%3c%2fFontName%3e%0d%0a++++++++++++++++%3cWrapText%3eFalse%3c%2fWrapText%3e%0d%0a++++++++++++++++%3cFontSize%3e11%3c%2fFontSize%3e%0d%0a++++++++++++++++%3cX%3e7%3c%2fX%3e%0d%0a++++++++++++++++%3cY%3e19%3c%2fY%3e%0d%0a++++++++++++++++%3cExportPage%3e%0d%0a++++++++++++++++++%3cint%3e1%3c%2fint%3e%0d%0a++++++++++++++++%3c%2fExportPage%3e%0d%0a++++++++++++++++%3cExportRange%3e%0d%0a++++++++++++++++++%3cint%3e1%3c%2fint%3e%0d%0a++++++++++++++++%3c%2fExportRange%3e%0d%0a++++++++++++++%3c%2fTD%3e%0d%0a++++++++++++++%3cTD%3e%0d%0a++++++++++++++++%3cStyle%3eClass60%3c%2fStyle%3e%0d%0a++++++++++++++++%3cMerge%3eTrue%3c%2fMerge%3e%0d%0a++++++++++++++++%3cRowSpan+%2f%3e%0d%0a++++++++++++++++%3cColSpan%3e2%3c%2fColSpan%3e%0d%0a++++++++++++++++%3cFormat%3eGeneral%3c%2fFormat%3e%0d%0a++++++++++++++++%3cWidth%3e49.5%3c%2fWidth%3e%0d%0a++++++++++++++++%3cText%3eWeek+2%3c%2fText%3e%0d%0a++++++++++++++++%3cHeight%3e15.75%3c%2fHeight%3e%0d%0a++++++++++++++++%3cAlign%3eCenter%3c%2fAlign%3e%0d%0a++++++++++++++++%3cFontName%3eCalibri%3c%2fFontName%3e%0d%0a++++++++++++++++%3cWrapText%3eFalse%3c%2fWrapText%3e%0d%0a++++++++++++++++%3cFontSize%3e11%3c%2fFontSize%3e%0d%0a++++++++++++++++%3cX%3e9%3c%2fX%3e%0d%0a++++++++++++++++%3cY%3e19%3c%2fY%3e%0d%0a++++++++++++++++%3cExportPage%3e%0d%0a++++++++++++++++++%3cint%3e1%3c%2fint%3e%0d%0a++++++++++++++++%3c%2fExportPage%3e%0d%0a++++++++++++++++%3cExportRange%3e%0d%0a++++++++++++++++++%3cint%3e1%3c%2fint%3e%0d%0a++++++++++++++++%3c%2fExportRange%3e%0d%0a++++++++++++++%3c%2fTD%3e%0d%0a++++++++++++++%3cTD%3e%0d%0a++++++++++++++++%3cStyle%3eClass60%3c%2fStyle%3e%0d%0a++++++++++++++++%3cMerge%3eTrue%3c%2fMerge%3e%0d%0a++++++++++++++++%3cRowSpan+%2f%3e%0d%0a++++++++++++++++%3cColSpan%3e2%3c%2fColSpan%3e%0d%0a++++++++++++++++%3cFormat%3eGeneral%3c%2fFormat%3e%0d%0a++++++++++++++++%3cWidth%3e49.5%3c%2fWidth%3e%0d%0a++++++++++++++++%3cText%3eWeek+3%3c%2fText%3e%0d%0a++++++++++++++++%3cHeight%3e15.75%3c%2fHeight%3e%0d%0a++++++++++++++++%3cAlign%3eCenter%3c%2fAlign%3e%0d%0a++++++++++++++++%3cFontName%3eCalibri%3c%2fFontName%3e%0d%0a++++++++++++++++%3cWrapText%3eFalse%3c%2fWrapText%3e%0d%0a++++++++++++++++%3cFontSize%3e11%3c%2fFontSize%3e%0d%0a++++++++++++++++%3cX%3e11%3c%2fX%3e%0d%0a++++++++++++++++%3cY%3e19%3c%2fY%3e%0d%0a++++++++++++++++%3cExportPage%3e%0d%0a++++++++++++++++++%3cint%3e1%3c%2fint%3e</t>
  </si>
  <si>
    <t xml:space="preserve"> %0d%0a++++++++++++++++%3c%2fExportPage%3e%0d%0a++++++++++++++++%3cExportRange%3e%0d%0a++++++++++++++++++%3cint%3e1%3c%2fint%3e%0d%0a++++++++++++++++%3c%2fExportRange%3e%0d%0a++++++++++++++%3c%2fTD%3e%0d%0a++++++++++++++%3cTD%3e%0d%0a++++++++++++++++%3cStyle%3eClass61%3c%2fStyle%3e%0d%0a++++++++++++++++%3cMerge%3eTrue%3c%2fMerge%3e%0d%0a++++++++++++++++%3cRowSpan+%2f%3e%0d%0a++++++++++++++++%3cColSpan%3e2%3c%2fColSpan%3e%0d%0a++++++++++++++++%3cFormat%3eGeneral%3c%2fFormat%3e%0d%0a++++++++++++++++%3cWidth%3e49.5%3c%2fWidth%3e%0d%0a++++++++++++++++%3cText%3eWeek+4%3c%2fText%3e%0d%0a++++++++++++++++%3cHeight%3e15.75%3c%2fHeight%3e%0d%0a++++++++++++++++%3cAlign%3eCenter%3c%2fAlign%3e%0d%0a++++++++++++++++%3cFontName%3eCalibri%3c%2fFontName%3e%0d%0a++++++++++++++++%3cWrapText%3eFalse%3c%2fWrapText%3e%0d%0a++++++++++++++++%3cFontSize%3e11%3c%2fFontSize%3e%0d%0a++++++++++++++++%3cX%3e13%3c%2fX%3e%0d%0a++++++++++++++++%3cY%3e19%3c%2fY%3e%0d%0a++++++++++++++++%3cExportPage%3e%0d%0a++++++++++++++++++%3cint%3e1%3c%2fint%3e%0d%0a++++++++++++++++%3c%2fExportPage%3e%0d%0a++++++++++++++++%3cExportRange%3e%0d%0a++++++++++++++++++%3cint%3e1%3c%2fint%3e%0d%0a++++++++++++++++%3c%2fExportRange%3e%0d%0a++++++++++++++%3c%2fTD%3e%0d%0a++++++++++++++%3cTD%3e%0d%0a++++++++++++++++%3cStyle%3eClass62%3c%2fStyle%3e%0d%0a++++++++++++++++%3cMerge%3eTrue%3c%2fMerge%3e%0d%0a++++++++++++++++%3cRowSpan+%2f%3e%0d%0a++++++++++++++++%3cColSpan%3e2%3c%2fColSpan%3e%0d%0a++++++++++++++++%3cFormat%3eGeneral%3c%2fFormat%3e%0d%0a++++++++++++++++%3cWidth%3e49.5%3c%2fWidth%3e%0d%0a++++++++++++++++%3cText%3eTotal%3c%2fText%3e%0d%0a++++++++++++++++%3cHeight%3e15.75%3c%2fHeight%3e%0d%0a++++++++++++++++%3cAlign%3eCenter%3c%2fAlign%3e%0d%0a++++++++++++++++%3cFontName%3eCalibri%3c%2fFontName%3e%0d%0a++++++++++++++++%3cWrapText%3eFalse%3c%2fWrapText%3e%0d%0a++++++++++++++++%3cFontSize%3e11%3c%2fFontSize%3e%0d%0a++++++++++++++++%3cX%3e15%3c%2fX%3e%0d%0a++++++++++++++++%3cY%3e19%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17%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18%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19%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20%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21%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22%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3c%2fX%3e%0d%0a++++++++++++++++%3cY%3e19%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24%3c%2fX%3e%0d%0a++++++++++++++++%3cY%3e19%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20%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20%3c%2fY%3e%0d%0a++++++++++++++++%3cExportPage%3e%0d%0a++++++++++++++++++%3cint%3e1%3c%2fint%3e%0d%0a++++++++++++++++%3c%2fExportPage%3e%0d%0a++++++++++++++++%3cExportRange%3e%0d%0a++++++++++++++++++%3cint%3e1%3c%2fint%3e%0d%0a++++++++++++++++%3c%2fExportRange%3e%0d%0a++++++++++++++%3c%2fTD%3e%0d%0a++++++++++++++%3cTD%3e%0d%0a++++++++++++++++%3cStyle%3eClass63%3c%2fStyle%3e%0d%0a++++++++++++++++%3cMerge%3eTrue%3c%2fMerge%3e%0d%0a++++++++++++++++%3cRowSpan+%2f%3e%0d%0a++++++++++++++++%3cColSpan%3e4%3c%2fColSpan%3e%0d%0a++++++++++++++++%3cFormat%3eGeneral%3c%2fFormat%3e%0d%0a++++++++++++++++%3cWidth%3e156%3c%2fWidth%3e%0d%0a++++++++++++++++%3cText%3eTotal+Number+of+Shifts%3c%2fText%3e%0d%0a++++++++++++++++%3cHeight%3e15%3c%2fHeight%3e%0d%0a++++++++++++++++%3cFontName%3eCalibri%3c%2fFontName%3e%0d%0a++++++++++++++++%3cWrapText%3eFalse%3c%2fWrapText%3e%0d%0a++++++++++++++++%3cFontSize%3e11%3c%2fFontSize%3e%0d%0a++++++++++++++++%3cX%3e3%3c%2fX%3e%0d%0a++++++++++++++++%3cY%3e20%3c%2fY%3e%0d%0a++++++++++++++++%3cExportPage%3e%0d%0a++++++++++++++++++%3cint%3e1%3c%2fint%3e%0d%0a++++++++++++++++%3c%2fExportPage%3e%0d%0a++++++++++++++++%3cExportRange%3e%0d%0a++++++++++++++++++%3cint%3e1%3c%2fint%3e%0d%0a++++++++++++++++%3c%2fExportRange%3e%0d%0a++++++++++++++%3c%2fTD%3e%0d%0a++++++++++++++%3cTD%3e%0d%0a++++++++++++++++%3cStyle%3eClass64%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7%3c%2fX%3e%0d%0a++++++++++++++++%3cY%3e20%3c%2fY%3e%0d%0a++++++++++++++++%3cExportPage%3e%0d%0a++++++++++++++++++%3cint%3e1%3c%2fint%3e%0d%0a++++++++++++++++%3c%2fExportPage%3e%0d%0a++++++++++++++++%3cExportRange%3e%0d%0a++++++++++++++++++%3cint%3e1%3c%2fint%3e%0d%0a++++++++++++++++%3c%2fExportRange%3e%0d%0a++++++++++++++%3c%2fTD%3e%0d%0a++++++++++++++%3cTD%3e%0d%0a++++++++++++++++%3cStyle%3eClass65%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9%3c%2fX%3e%0d%0a++++++++++++++++%3cY%3e20%3c%2fY%3e%0d%0a++++++++++++++++%3cExportPage%3e%0d%0a++++++++++++++++++%3cint%3e1%3c%2fint%3e%0d%0a++++++++++++++++%3c%2fExportPage%3e%0d%0a++++++++++++++++%3cExportRange%3e%0d%0a++++++++++++++++++%3cint%3e1%3c%2fint%3e%0d%0a++++++++++++++++%3c%2fExportRange%3e%0d%0a++++++++++++++%3c%2fTD%3e%0d%0a++++++++++++++%3cTD%3e%0d%0a++++++++++++++++%3cStyle%3eClass65%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11%3c%2fX%3e%0d%0a++++++++++++++++%3cY%3e20%3c%2fY%3e%0d%0a++++++++++++++++%3cExportPage%3e%0d%0a++++++++++++++++++%3cint%3e1%3c%2fint%3e%0d%0a++++++++++++++++%3c%2fExportPage%3e%0d%0a++++++++++++++++%3cExportRange%3e%0d%0a++++++++++++++++++%3cint%3e1%3c%2fint%3e%0d%0a++++++++++++++++%3c%2fExportRange%3e%0d%0a++++++++++++++%3c%2fTD%3e%0d%0a++++++++++++++%3cTD%3e%0d%0a++++++++++++++++%3cStyle%3eClass66%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13%3c%2fX%3e%0d%0a++++++++++++++++%3cY%3e20%3c%2fY%3e%0d%0a++++++++++++++++%3cExportPage%3e%0d%0a++++++++++++++++++%3cint%3e1%3c%2fint%3e%0d%0a++++++++++++++++%3c%2fExportPage%3e%0d%0a++++++++++++++++%3cExportRange%3e%0d%0a++++++++++++++++++%3cint%3e1%3c%2fint%3e%0d%0a++++++++++++++++%3c%2fExportRange%3e%0d%0a++++++++++++++%3c%2fTD%3e%0d%0a++++++++++++++%3cTD%3e%0d%0a++++++++++++++++%3cStyle%3eClass67%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15%3c%2fX%3e%0d%0a++++++++++++++++%3cY%3e20%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17%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18%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19%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20%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21%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22%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3c%2fX%3e%0d%0a++++++++++++++++%3cY%3e20%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20%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21%3c%2fY%3e%0d%0a++++++++++++++++%3cExportPage%3e%0d%0a++++++++++++++++++%3cint%3e1%3c%2fint%3e%0d%0a++++++++++++++++%3c%2fExportPage%3e%0d%0a++++++++++++++++%3cExportRange%3e%0d%0a++++++++++++++++++%3cint%3e1%3c%2fint%3e%0d%0a++++++++++++++++%3c%2fExportRange%3e%0d%0a++++++++++++++%3c%2fTD%3e%0d%0a++++++++++++++%3cTD%3e%0d%0a++++++++++++++++%3cStyle%3eClass35%3c%2fStyle%3e%0d%0a++++++++++++++++%3cMerge%3eFalse%3c%2fMerge%3e%0d%0a++++++++++++++++%3cWidth%3e24.75%3c%2fWidth%3e%0d%0a++++++++++++++++%3cHeight%3e15.75%3c%2fHeight%3e%0d%0a++++++++++++++++%3cAlign%3eLeft%3c%2fAlign%3e%0d%0a++++++++++++++++%3cFontName%3eCalibri%3c%2fFontName%3e%0d%0a++++++++++++++++%3cWrapText%3eFalse%3c%2fWrapText%3e%0d%0a++++++++++++++++%3cFontSize%3e11%3c%2fFontSize%3e%0d%0a++++++++++++++++%3cX%3e2%3c%2fX%3e%0d%0a++++++++++++++++%3cY%3e21%3c%2fY%3e%0d%0a++++++++++++++++%3cExportPage%3e%0d%0a++++++++++++++++++%3cint%3e1%3c%2fint%3e%0d%0a++++++++++++++++%3c%2fExportPage%3e%0d%0a++++++++++++++++%3cExportRange%3e%0d%0a++++++++++++++++++%3cint%3e1%3c%2fint%3e%0d%0a++++++++++++++++%3c%2fExportRange%3e%0d%0a++++++++++++++%3c%2fTD%3e%0d%0a++++++++++++++%3cTD%3e%0d%0a++++++++++++++++%3cStyle%3eClass68%3c%2fStyle%3e%0d%0a++++++++++++++++%3cMerge%3eTrue%3c%2fMerge%3e%0d%0a++++++++++++++++%3cRowSpan+%2f%3e%0d%0a++++++++++++++++%3cColSpan%3e4%3c%2fColSpan%3e%0d%0a++++++++++++++++%3cFormat%3eGeneral%3c%2fFormat%3e%0d%0a++++++++++++++++%3cWidth%3e156%3c%2fWidth%3e%0d%0a++++++++++++++++%3cText%3eTotal+Duration+of+Shifts%3c%2fText%3e%0d%0a++++++++++++++++%3cHeight%3e15.75%3c%2fHeight%3e%0d%0a++++++++++++++++%3cFontName%3eCalibri%3c%2fFontName%3e%0d%0a++++++++++++++++%3cWrapText%3eFalse%3c%2fWrapText%3e%0d%0a++++++++++++++++%3cFontSize%3e11%3c%2fFontSize%3e%0d%0a++++++++++++++++%3cX%3e3%3c%2fX%3e%0d%0a++++++++++++++++%3cY%3e21%3c%2fY%3e%0d%0a++++++++++++++++%3cExportPage%3e%0d%0a++++++++++++++++++%3cint%3e1%3c%2fint%3e%0d%0a++++++++++++++++%3c%2fExportPage%3e%0d%0a++++++++++++++++%3cExportRange%3e%0d%0a++++++++++++++++++%3cint%3e1%3c%2fint%3e%0d%0a++++++++++++++++%3c%2fExportRange%3e%0d%0a++++++++++++++%3c%2fTD%3e%0d%0a++++++++++++++%3cTD%3e%0d%0a++++++++++++++++%3cStyle%3eClass69%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7%3c%2fX%3e%0d%0a++++++++++++++++%3cY%3e21%3c%2fY%3e%0d%0a++++++++++++++++%3cExportPage%3e%0d%0a++++++++++++++++++%3cint%3e1%3c%2fint%3e%0d%0a++++++++++++++++%3c%2fExportPage%3e%0d%0a++++++++++++++++%3cExportRange%3e%0d%0a++++++++++++++++++%3cint%3e1%3c%2fint%3e%0d%0a++++++++++++++++%3c%2fExportRange%3e%0d%0a++++++++++++++%3c%2fTD%3e%0d%0a++++++++++++++%3cTD%3e%0d%0a++++++++++++++++%3cStyle%3eClass70%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9%3c%2fX%3e%0d%0a++++++++++++++++%3cY%3e21%3c%2fY%3e%0d%0a++++++++++++++++%3cExportPage%3e%0d%0a++++++++++++++++++%3cint%3e1%3c%2fint%3e%0d%0a++++++++++++++++%3c%2fExportPage%3e%0d%0a++++++++++++++++%3cExportRange%3e%0d%0a++++++++++++++++++%3cint%3e1%3c%2fint%3e%0d%0a++++++++++++++++%3c%2fExportRange%3e%0d%0a++++++++++++++%3c%2fTD%3e%0d%0a++++++++++++++%3cTD%3e%0d%0a++++++++++++++++%3cStyle%3eClass70%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11%3c%2fX%3e%0d%0a++++++++++++++++%3cY%3e21%3c%2fY%3e%0d%0a++++++++++++++++%3cExportPage%3e%0d%0a++++++++++++++++++%3cint%3e1%3c%2fint%3e%0d%0a++++++++++++++++%3c%2fExportPage%3e%0d%0a++++++++++++++++%3cExportRange%3e%0d%0a++++++++++++++++++%3cint%3e1%3c%2fint%3e%0d%0a++++++++++++++++%3c%2fExportRange%3e%0d%0a++++++++++++++%3c%2fTD%3e%0d%0a++++++++++++++%3cTD%3e%0d%0a++++++++++++++++%3cStyle%3eClass71%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13%3c%2fX%3e%0d%0a++++++++++++++++%3cY%3e21%3c%2fY%3e%0d%0a++++++++++++++++%3cExportPage%3e%0d%0a++++++++++++++++++%3cint%3e1%3c%2fint%3e%0d%0a++++++++++++++++%3c%2fExportPage%3e%0d%0a++++++++++++++++%3cExportRange%3e%0d%0a++++++++++++++++++%3cint%3e1%3c%2fint%3e%0d%0a++++++++++++++++%3c%2fExportRange%3e%0d%0a++++++++++++++%3c%2fTD%3e%0d%0a++++++++++++++%3cTD%3e%0d%0a++++++++++++++++%3cStyle%3eClass72%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15%3c%2fX%3e%0d%0a++++++++++++++++%3cY%3e21%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17%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18%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19%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t>
  </si>
  <si>
    <t xml:space="preserve"> %3c%2fFontSize%3e%0d%0a++++++++++++++++%3cX%3e20%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21%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22%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23%3c%2fX%3e%0d%0a++++++++++++++++%3cY%3e21%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24%3c%2fX%3e%0d%0a++++++++++++++++%3cY%3e21%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22%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22%3c%2fY%3e%0d%0a++++++++++++++++%3cExportPage%3e%0d%0a++++++++++++++++++%3cint%3e1%3c%2fint%3e%0d%0a++++++++++++++++%3c%2fExportPage%3e%0d%0a++++++++++++++++%3cExportRange%3e%0d%0a++++++++++++++++++%3cint%3e1%3c%2fint%3e%0d%0a++++++++++++++++%3c%2fExportRange%3e%0d%0a++++++++++++++%3c%2fTD%3e%0d%0a++++++++++++++%3cTD%3e%0d%0a++++++++++++++++%3cStyle%3eClass63%3c%2fStyle%3e%0d%0a++++++++++++++++%3cMerge%3eTrue%3c%2fMerge%3e%0d%0a++++++++++++++++%3cRowSpan+%2f%3e%0d%0a++++++++++++++++%3cColSpan%3e4%3c%2fColSpan%3e%0d%0a++++++++++++++++%3cFormat%3eGeneral%3c%2fFormat%3e%0d%0a++++++++++++++++%3cWidth%3e156%3c%2fWidth%3e%0d%0a++++++++++++++++%3cText%3eAssigned+Number+of+Shifts%3c%2fText%3e%0d%0a++++++++++++++++%3cHeight%3e15%3c%2fHeight%3e%0d%0a++++++++++++++++%3cFontName%3eCalibri%3c%2fFontName%3e%0d%0a++++++++++++++++%3cWrapText%3eFalse%3c%2fWrapText%3e%0d%0a++++++++++++++++%3cFontSize%3e11%3c%2fFontSize%3e%0d%0a++++++++++++++++%3cX%3e3%3c%2fX%3e%0d%0a++++++++++++++++%3cY%3e22%3c%2fY%3e%0d%0a++++++++++++++++%3cExportPage%3e%0d%0a++++++++++++++++++%3cint%3e1%3c%2fint%3e%0d%0a++++++++++++++++%3c%2fExportPage%3e%0d%0a++++++++++++++++%3cExportRange%3e%0d%0a++++++++++++++++++%3cint%3e1%3c%2fint%3e%0d%0a++++++++++++++++%3c%2fExportRange%3e%0d%0a++++++++++++++%3c%2fTD%3e%0d%0a++++++++++++++%3cTD%3e%0d%0a++++++++++++++++%3cStyle%3eClass64%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7%3c%2fX%3e%0d%0a++++++++++++++++%3cY%3e22%3c%2fY%3e%0d%0a++++++++++++++++%3cExportPage%3e%0d%0a++++++++++++++++++%3cint%3e1%3c%2fint%3e%0d%0a++++++++++++++++%3c%2fExportPage%3e%0d%0a++++++++++++++++%3cExportRange%3e%0d%0a++++++++++++++++++%3cint%3e1%3c%2fint%3e%0d%0a++++++++++++++++%3c%2fExportRange%3e%0d%0a++++++++++++++%3c%2fTD%3e%0d%0a++++++++++++++%3cTD%3e%0d%0a++++++++++++++++%3cStyle%3eClass65%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9%3c%2fX%3e%0d%0a++++++++++++++++%3cY%3e22%3c%2fY%3e%0d%0a++++++++++++++++%3cExportPage%3e%0d%0a++++++++++++++++++%3cint%3e1%3c%2fint%3e%0d%0a++++++++++++++++%3c%2fExportPage%3e%0d%0a++++++++++++++++%3cExportRange%3e%0d%0a++++++++++++++++++%3cint%3e1%3c%2fint%3e%0d%0a++++++++++++++++%3c%2fExportRange%3e%0d%0a++++++++++++++%3c%2fTD%3e%0d%0a++++++++++++++%3cTD%3e%0d%0a++++++++++++++++%3cStyle%3eClass65%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11%3c%2fX%3e%0d%0a++++++++++++++++%3cY%3e22%3c%2fY%3e%0d%0a++++++++++++++++%3cExportPage%3e%0d%0a++++++++++++++++++%3cint%3e1%3c%2fint%3e%0d%0a++++++++++++++++%3c%2fExportPage%3e%0d%0a++++++++++++++++%3cExportRange%3e%0d%0a++++++++++++++++++%3cint%3e1%3c%2fint%3e%0d%0a++++++++++++++++%3c%2fExportRange%3e%0d%0a++++++++++++++%3c%2fTD%3e%0d%0a++++++++++++++%3cTD%3e%0d%0a++++++++++++++++%3cStyle%3eClass66%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13%3c%2fX%3e%0d%0a++++++++++++++++%3cY%3e22%3c%2fY%3e%0d%0a++++++++++++++++%3cExportPage%3e%0d%0a++++++++++++++++++%3cint%3e1%3c%2fint%3e%0d%0a++++++++++++++++%3c%2fExportPage%3e%0d%0a++++++++++++++++%3cExportRange%3e%0d%0a++++++++++++++++++%3cint%3e1%3c%2fint%3e%0d%0a++++++++++++++++%3c%2fExportRange%3e%0d%0a++++++++++++++%3c%2fTD%3e%0d%0a++++++++++++++%3cTD%3e%0d%0a++++++++++++++++%3cStyle%3eClass67%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15%3c%2fX%3e%0d%0a++++++++++++++++%3cY%3e22%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17%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18%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19%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20%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21%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22%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3c%2fX%3e%0d%0a++++++++++++++++%3cY%3e22%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22%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23%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23%3c%2fY%3e%0d%0a++++++++++++++++%3cExportPage%3e%0d%0a++++++++++++++++++%3cint%3e1%3c%2fint%3e%0d%0a++++++++++++++++%3c%2fExportPage%3e%0d%0a++++++++++++++++%3cExportRange%3e%0d%0a++++++++++++++++++%3cint%3e1%3c%2fint%3e%0d%0a++++++++++++++++%3c%2fExportRange%3e%0d%0a++++++++++++++%3c%2fTD%3e%0d%0a++++++++++++++%3cTD%3e%0d%0a++++++++++++++++%3cStyle%3eClass73%3c%2fStyle%3e%0d%0a++++++++++++++++%3cMerge%3eTrue%3c%2fMerge%3e%0d%0a++++++++++++++++%3cRowSpan+%2f%3e%0d%0a++++++++++++++++%3cColSpan%3e4%3c%2fColSpan%3e%0d%0a++++++++++++++++%3cFormat%3eGeneral%3c%2fFormat%3e%0d%0a++++++++++++++++%3cWidth%3e156%3c%2fWidth%3e%0d%0a++++++++++++++++%3cText%3eUnassigned+Number+of+Shifts%3c%2fText%3e%0d%0a++++++++++++++++%3cHeight%3e15%3c%2fHeight%3e%0d%0a++++++++++++++++%3cFontName%3eCalibri%3c%2fFontName%3e%0d%0a++++++++++++++++%3cWrapText%3eFalse%3c%2fWrapText%3e%0d%0a++++++++++++++++%3cFontSize%3e11%3c%2fFontSize%3e%0d%0a++++++++++++++++%3cX%3e3%3c%2fX%3e%0d%0a++++++++++++++++%3cY%3e23%3c%2fY%3e%0d%0a++++++++++++++++%3cExportPage%3e%0d%0a++++++++++++++++++%3cint%3e1%3c%2fint%3e%0d%0a++++++++++++++++%3c%2fExportPage%3e%0d%0a++++++++++++++++%3cExportRange%3e%0d%0a++++++++++++++++++%3cint%3e1%3c%2fint%3e%0d%0a++++++++++++++++%3c%2fExportRange%3e%0d%0a++++++++++++++%3c%2fTD%3e%0d%0a++++++++++++++%3cTD%3e%0d%0a++++++++++++++++%3cStyle%3eClass74%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7%3c%2fX%3e%0d%0a++++++++++++++++%3cY%3e23%3c%2fY%3e%0d%0a++++++++++++++++%3cExportPage%3e%0d%0a++++++++++++++++++%3cint%3e1%3c%2fint%3e%0d%0a++++++++++++++++%3c%2fExportPage%3e%0d%0a++++++++++++++++%3cExportRange%3e%0d%0a++++++++++++++++++%3cint%3e1%3c%2fint%3e%0d%0a++++++++++++++++%3c%2fExportRange%3e%0d%0a++++++++++++++%3c%2fTD%3e%0d%0a++++++++++++++%3cTD%3e%0d%0a++++++++++++++++%3cStyle%3eClass75%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9%3c%2fX%3e%0d%0a++++++++++++++++%3cY%3e23%3c%2fY%3e%0d%0a++++++++++++++++%3cExportPage%3e%0d%0a++++++++++++++++++%3cint%3e1%3c%2fint%3e%0d%0a++++++++++++++++%3c%2fExportPage%3e%0d%0a++++++++++++++++%3cExportRange%3e%0d%0a++++++++++++++++++%3cint%3e1%3c%2fint%3e%0d%0a++++++++++++++++%3c%2fExportRange%3e%0d%0a++++++++++++++%3c%2fTD%3e%0d%0a++++++++++++++%3cTD%3e%0d%0a++++++++++++++++%3cStyle%3eClass75%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11%3c%2fX%3e%0d%0a++++++++++++++++%3cY%3e23%3c%2fY%3e%0d%0a++++++++++++++++%3cExportPage%3e%0d%0a++++++++++++++++++%3cint%3e1%3c%2fint%3e%0d%0a++++++++++++++++%3c%2fExportPage%3e%0d%0a++++++++++++++++%3cExportRange%3e%0d%0a++++++++++++++++++%3cint%3e1%3c%2fint%3e%0d%0a++++++++++++++++%3c%2fExportRange%3e%0d%0a++++++++++++++%3c%2fTD%3e%0d%0a++++++++++++++%3cTD%3e%0d%0a++++++++++++++++%3cStyle%3eClass76%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13%3c%2fX%3e%0d%0a++++++++++++++++%3cY%3e23%3c%2fY%3e%0d%0a++++++++++++++++%3cExportPage%3e%0d%0a++++++++++++++++++%3cint%3e1%3c%2fint%3e%0d%0a++++++++++++++++%3c%2fExportPage%3e%0d%0a++++++++++++++++%3cExportRange%3e%0d%0a++++++++++++++++++%3cint%3e1%3c%2fint%3e%0d%0a++++++++++++++++%3c%2fExportRange%3e%0d%0a++++++++++++++%3c%2fTD%3e%0d%0a++++++++++++++%3cTD%3e%0d%0a++++++++++++++++%3cStyle%3eClass77%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15%3c%2fX%3e%0d%0a++++++++++++++++%3cY%3e23%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17%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18%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19%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20%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21%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22%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3c%2fX%3e%0d%0a++++++++++++++++%3cY%3e23%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23%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24%3c%2fY%3e%0d%0a++++++++++++++++%3cExportPage%3e%0d%0a++++++++++++++++++%3cint%3e1%3c%2fint%3e%0d%0a++++++++++++++++%3c%2fExportPage%3e%0d%0a++++++++++++++++%3cExportRange%3e%0d%0a++++++++++++++++++%3cint%3e1%3c%2fint%3e%0d%0a++++++++++++++++%3c%2fExportRange%3e%0d%0a++++++++++++++%3c%2fTD%3e%0d%0a++++++++++++++%3cTD%3e%0d%0a++++++++++++++++%3cStyle%3eClass35%3c%2fStyle%3e%0d%0a++++++++++++++++%3cMerge%3eFalse%3c%2fMerge%3e%0d%0a++++++++++++++++%3cWidth%3e24.75%3c%2fWidth%3e%0d%0a++++++++++++++++%3cHeight%3e15%3c%2fHeight%3e%0d%0a++++++++++++++++%3cAlign%3eLeft%3c%2fAlign%3e%0d%0a++++++++++++++++%3cFontName%3eCalibri%3c%2fFontName%3e%0d%0a++++++++++++++++%3cWrapText%3eFalse%3c%2fWrapText%3e%0d%0a++++++++++++++++%3cFontSize%3e11%3c%2fFontSize%3e%0d%0a++++++++++++++++%3cX%3e2%3c%2fX%3e%0d%0a++++++++++++++++%3cY%3e24%3c%2fY%3e%0d%0a++++++++++++++++%3cExportPage%3e%0d%0a++++++++++++++++++%3cint%3e1%3c%2fint%3e%0d%0a++++++++++++</t>
  </si>
  <si>
    <t xml:space="preserve"> ++++%3c%2fExportPage%3e%0d%0a++++++++++++++++%3cExportRange%3e%0d%0a++++++++++++++++++%3cint%3e1%3c%2fint%3e%0d%0a++++++++++++++++%3c%2fExportRange%3e%0d%0a++++++++++++++%3c%2fTD%3e%0d%0a++++++++++++++%3cTD%3e%0d%0a++++++++++++++++%3cStyle%3eClass73%3c%2fStyle%3e%0d%0a++++++++++++++++%3cMerge%3eTrue%3c%2fMerge%3e%0d%0a++++++++++++++++%3cRowSpan+%2f%3e%0d%0a++++++++++++++++%3cColSpan%3e4%3c%2fColSpan%3e%0d%0a++++++++++++++++%3cFormat%3eGeneral%3c%2fFormat%3e%0d%0a++++++++++++++++%3cWidth%3e156%3c%2fWidth%3e%0d%0a++++++++++++++++%3cText%3eAssigned+Duration+of+Shifts%3c%2fText%3e%0d%0a++++++++++++++++%3cHeight%3e15%3c%2fHeight%3e%0d%0a++++++++++++++++%3cFontName%3eCalibri%3c%2fFontName%3e%0d%0a++++++++++++++++%3cWrapText%3eFalse%3c%2fWrapText%3e%0d%0a++++++++++++++++%3cFontSize%3e11%3c%2fFontSize%3e%0d%0a++++++++++++++++%3cX%3e3%3c%2fX%3e%0d%0a++++++++++++++++%3cY%3e24%3c%2fY%3e%0d%0a++++++++++++++++%3cExportPage%3e%0d%0a++++++++++++++++++%3cint%3e1%3c%2fint%3e%0d%0a++++++++++++++++%3c%2fExportPage%3e%0d%0a++++++++++++++++%3cExportRange%3e%0d%0a++++++++++++++++++%3cint%3e1%3c%2fint%3e%0d%0a++++++++++++++++%3c%2fExportRange%3e%0d%0a++++++++++++++%3c%2fTD%3e%0d%0a++++++++++++++%3cTD%3e%0d%0a++++++++++++++++%3cStyle%3eClass74%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7%3c%2fX%3e%0d%0a++++++++++++++++%3cY%3e24%3c%2fY%3e%0d%0a++++++++++++++++%3cExportPage%3e%0d%0a++++++++++++++++++%3cint%3e1%3c%2fint%3e%0d%0a++++++++++++++++%3c%2fExportPage%3e%0d%0a++++++++++++++++%3cExportRange%3e%0d%0a++++++++++++++++++%3cint%3e1%3c%2fint%3e%0d%0a++++++++++++++++%3c%2fExportRange%3e%0d%0a++++++++++++++%3c%2fTD%3e%0d%0a++++++++++++++%3cTD%3e%0d%0a++++++++++++++++%3cStyle%3eClass75%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9%3c%2fX%3e%0d%0a++++++++++++++++%3cY%3e24%3c%2fY%3e%0d%0a++++++++++++++++%3cExportPage%3e%0d%0a++++++++++++++++++%3cint%3e1%3c%2fint%3e%0d%0a++++++++++++++++%3c%2fExportPage%3e%0d%0a++++++++++++++++%3cExportRange%3e%0d%0a++++++++++++++++++%3cint%3e1%3c%2fint%3e%0d%0a++++++++++++++++%3c%2fExportRange%3e%0d%0a++++++++++++++%3c%2fTD%3e%0d%0a++++++++++++++%3cTD%3e%0d%0a++++++++++++++++%3cStyle%3eClass75%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11%3c%2fX%3e%0d%0a++++++++++++++++%3cY%3e24%3c%2fY%3e%0d%0a++++++++++++++++%3cExportPage%3e%0d%0a++++++++++++++++++%3cint%3e1%3c%2fint%3e%0d%0a++++++++++++++++%3c%2fExportPage%3e%0d%0a++++++++++++++++%3cExportRange%3e%0d%0a++++++++++++++++++%3cint%3e1%3c%2fint%3e%0d%0a++++++++++++++++%3c%2fExportRange%3e%0d%0a++++++++++++++%3c%2fTD%3e%0d%0a++++++++++++++%3cTD%3e%0d%0a++++++++++++++++%3cStyle%3eClass76%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13%3c%2fX%3e%0d%0a++++++++++++++++%3cY%3e24%3c%2fY%3e%0d%0a++++++++++++++++%3cExportPage%3e%0d%0a++++++++++++++++++%3cint%3e1%3c%2fint%3e%0d%0a++++++++++++++++%3c%2fExportPage%3e%0d%0a++++++++++++++++%3cExportRange%3e%0d%0a++++++++++++++++++%3cint%3e1%3c%2fint%3e%0d%0a++++++++++++++++%3c%2fExportRange%3e%0d%0a++++++++++++++%3c%2fTD%3e%0d%0a++++++++++++++%3cTD%3e%0d%0a++++++++++++++++%3cStyle%3eClass77%3c%2fStyle%3e%0d%0a++++++++++++++++%3cMerge%3eTrue%3c%2fMerge%3e%0d%0a++++++++++++++++%3cRowSpan+%2f%3e%0d%0a++++++++++++++++%3cColSpan%3e2%3c%2fColSpan%3e%0d%0a++++++++++++++++%3cFormat%3eGeneral%3c%2fFormat%3e%0d%0a++++++++++++++++%3cWidth%3e49.5%3c%2fWidth%3e%0d%0a++++++++++++++++%3cHeight%3e15%3c%2fHeight%3e%0d%0a++++++++++++++++%3cAlign%3eCenter%3c%2fAlign%3e%0d%0a++++++++++++++++%3cFontName%3eCalibri%3c%2fFontName%3e%0d%0a++++++++++++++++%3cWrapText%3eFalse%3c%2fWrapText%3e%0d%0a++++++++++++++++%3cFontSize%3e11%3c%2fFontSize%3e%0d%0a++++++++++++++++%3cX%3e15%3c%2fX%3e%0d%0a++++++++++++++++%3cY%3e24%3c%2fY%3e%0d%0a++++++++++++++++%3cExportPage%3e%0d%0a++++++++++++++++++%3cint%3e1%3c%2fint%3e%0d%0a++++++++++++++++%3c%2fExportPage%3e%0d%0a++++++++++++++++%3cExportRange%3e%0d%0a++++++++++++++++++%3cint%3e1%3c%2fint%3e%0d%0a++++++++++++++++%3c%2fExportRange%3e%0d%0a++++++++++++++%3c%2fTD%3e%0d%0a++++++++++++++%3cTD%3e%0d%0a++++++++++++++++%3cStyle%3eClass34%3c%2fStyle%3e%0d%0a++++++++++++++++%3cMerge%3eFalse%3c%2fMerge%3e%0d%0a++++++++++++++++%3cWidth%3e24.75%3c%2fWidth%3e%0d%0a++++++++++++++++%3cHeight%3e15%3c%2fHeight%3e%0d%0a++++++++++++++++%3cAlign%3eLeft%3c%2fAlign%3e%0d%0a++++++++++++++++%3cFontName%3eCalibri%3c%2fFontName%3e%0d%0a++++++++++++++++%3cWrapText%3eFalse%3c%2fWrapText%3e%0d%0a++++++++++++++++%3cFontSize%3e11%3c%2fFontSize%3e%0d%0a++++++++++++++++%3cX%3e17%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18%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19%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20%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21%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22%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3c%2fX%3e%0d%0a++++++++++++++++%3cY%3e24%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24%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15.75%3c%2fHeight%3e%0d%0a++++++++++++++++%3cAlign%3eLeft%3c%2fAlign%3e%0d%0a++++++++++++++++%3cFontName%3eCalibri%3c%2fFontName%3e%0d%0a++++++++++++++++%3cWrapText%3eFalse%3c%2fWrapText%3e%0d%0a++++++++++++++++%3cFontSize%3e11%3c%2fFontSize%3e%0d%0a++++++++++++++++%3cX%3e1%3c%2fX%3e%0d%0a++++++++++++++++%3cY%3e25%3c%2fY%3e%0d%0a++++++++++++++++%3cExportPage%3e%0d%0a++++++++++++++++++%3cint%3e1%3c%2fint%3e%0d%0a++++++++++++++++%3c%2fExportPage%3e%0d%0a++++++++++++++++%3cExportRange%3e%0d%0a++++++++++++++++++%3cint%3e1%3c%2fint%3e%0d%0a++++++++++++++++%3c%2fExportRange%3e%0d%0a++++++++++++++%3c%2fTD%3e%0d%0a++++++++++++++%3cTD%3e%0d%0a++++++++++++++++%3cStyle%3eClass35%3c%2fStyle%3e%0d%0a++++++++++++++++%3cMerge%3eFalse%3c%2fMerge%3e%0d%0a++++++++++++++++%3cWidth%3e24.75%3c%2fWidth%3e%0d%0a++++++++++++++++%3cHeight%3e15.75%3c%2fHeight%3e%0d%0a++++++++++++++++%3cAlign%3eLeft%3c%2fAlign%3e%0d%0a++++++++++++++++%3cFontName%3eCalibri%3c%2fFontName%3e%0d%0a++++++++++++++++%3cWrapText%3eFalse%3c%2fWrapText%3e%0d%0a++++++++++++++++%3cFontSize%3e11%3c%2fFontSize%3e%0d%0a++++++++++++++++%3cX%3e2%3c%2fX%3e%0d%0a++++++++++++++++%3cY%3e25%3c%2fY%3e%0d%0a++++++++++++++++%3cExportPage%3e%0d%0a++++++++++++++++++%3cint%3e1%3c%2fint%3e%0d%0a++++++++++++++++%3c%2fExportPage%3e%0d%0a++++++++++++++++%3cExportRange%3e%0d%0a++++++++++++++++++%3cint%3e1%3c%2fint%3e%0d%0a++++++++++++++++%3c%2fExportRange%3e%0d%0a++++++++++++++%3c%2fTD%3e%0d%0a++++++++++++++%3cTD%3e%0d%0a++++++++++++++++%3cStyle%3eClass68%3c%2fStyle%3e%0d%0a++++++++++++++++%3cMerge%3eTrue%3c%2fMerge%3e%0d%0a++++++++++++++++%3cRowSpan+%2f%3e%0d%0a++++++++++++++++%3cColSpan%3e4%3c%2fColSpan%3e%0d%0a++++++++++++++++%3cFormat%3eGeneral%3c%2fFormat%3e%0d%0a++++++++++++++++%3cWidth%3e156%3c%2fWidth%3e%0d%0a++++++++++++++++%3cText%3eUnassigned+Duration+of+Shifts%3c%2fText%3e%0d%0a++++++++++++++++%3cHeight%3e15.75%3c%2fHeight%3e%0d%0a++++++++++++++++%3cFontName%3eCalibri%3c%2fFontName%3e%0d%0a++++++++++++++++%3cWrapText%3eFalse%3c%2fWrapText%3e%0d%0a++++++++++++++++%3cFontSize%3e11%3c%2fFontSize%3e%0d%0a++++++++++++++++%3cX%3e3%3c%2fX%3e%0d%0a++++++++++++++++%3cY%3e25%3c%2fY%3e%0d%0a++++++++++++++++%3cExportPage%3e%0d%0a++++++++++++++++++%3cint%3e1%3c%2fint%3e%0d%0a++++++++++++++++%3c%2fExportPage%3e%0d%0a++++++++++++++++%3cExportRange%3e%0d%0a++++++++++++++++++%3cint%3e1%3c%2fint%3e%0d%0a++++++++++++++++%3c%2fExportRange%3e%0d%0a++++++++++++++%3c%2fTD%3e%0d%0a++++++++++++++%3cTD%3e%0d%0a++++++++++++++++%3cStyle%3eClass69%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7%3c%2fX%3e%0d%0a++++++++++++++++%3cY%3e25%3c%2fY%3e%0d%0a++++++++++++++++%3cExportPage%3e%0d%0a++++++++++++++++++%3cint%3e1%3c%2fint%3e%0d%0a++++++++++++++++%3c%2fExportPage%3e%0d%0a++++++++++++++++%3cExportRange%3e%0d%0a++++++++++++++++++%3cint%3e1%3c%2fint%3e%0d%0a++++++++++++++++%3c%2fExportRange%3e%0d%0a++++++++++++++%3c%2fTD%3e%0d%0a++++++++++++++%3cTD%3e%0d%0a++++++++++++++++%3cStyle%3eClass70%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9%3c%2fX%3e%0d%0a++++++++++++++++%3cY%3e25%3c%2fY%3e%0d%0a++++++++++++++++%3cExportPage%3e%0d%0a++++++++++++++++++%3cint%3e1%3c%2fint%3e%0d%0a++++++++++++++++%3c%2fExportPage%3e%0d%0a++++++++++++++++%3cExportRange%3e%0d%0a++++++++++++++++++%3cint%3e1%3c%2fint%3e%0d%0a++++++++++++++++%3c%2fExportRange%3e%0d%0a++++++++++++++%3c%2fTD%3e%0d%0a++++++++++++++%3cTD%3e%0d%0a++++++++++++++++%3cStyle%3eClass70%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11%3c%2fX%3e%0d%0a++++++++++++++++%3cY%3e25%3c%2fY%3e%0d%0a++++++++++++++++%3cExportPage%3e%0d%0a++++++++++++++++++%3cint%3e1%3c%2fint%3e%0d%0a++++++++++++++++%3c%2fExportPage%3e%0d%0a++++++++++++++++%3cExportRange%3e%0d%0a++++++++++++++++++%3cint%3e1%3c%2fint%3e%0d%0a++++++++++++++++%3c%2fExportRange%3e%0d%0a++++++++++++++%3c%2fTD%3e%0d%0a++++++++++++++%3cTD%3e%0d%0a++++++++++++++++%3cStyle%3eClass71%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13%3c%2fX%3e%0d%0a++++++++++++++++%3cY%3e25%3c%2fY%3e%0d%0a++++++++++++++++%3cExportPage%3e%0d%0a++++++++++++++++++%3cint%3e1%3c%2fint%3e%0d%0a++++++++++++++++%3c%2fExportPage%3e%0d%0a++++++++++++++++%3cExportRange%3e%0d%0a++++++++++++++++++%3cint%3e1%3c%2fint%3e%0d%0a++++++++++++++++%3c%2fExportRange%3e%0d%0a++++++++++++++%3c%2fTD%3e%0d%0a++++++++++++++%3cTD%3e%0d%0a++++++++++++++++%3cStyle%3eClass72%3c%2fStyle%3e%0d%0a++++++++++++++++%3cMerge%3eTrue%3c%2fMerge%3e%0d%0a++++++++++++++++%3cRowSpan+%2f%3e%0d%0a++++++++++++++++%3cColSpan%3e2%3c%2fColSpan%3e%0d%0a++++++++++++++++%3cFormat%3eGeneral%3c%2fFormat%3e%0d%0a++++++++++++++++%3cWidth%3e49.5%3c%2fWidth%3e%0d%0a++++++++++++++++%3cHeight%3e15.75%3c%2fHeight%3e%0d%0a++++++++++++++++%3cAlign%3eCenter%3c%2fAlign%3e%0d%0a++++++++++++++++%3cFontName%3eCalibri%3c%2fFontName%3e%0d%0a++++++++++++++++%3cWrapText%3eFalse%3c%2fWrapText%3e%0d%0a++++++++++++++++%3cFontSize%3e11%3c%2fFontSize%3e%0d%0a++++++++++++++++%3cX%3e15%3c%2fX%3e%0d%0a++++++++++++++++%3cY%3e25%3c%2fY%3e%0d%0a++++++++++++++++%3cExportPage%3e%0d%0a++++++++++++++++++%3cint%3e1%3c%2fint%3e%0d%0a++++++++++++++++%3c%2fExportPage%3e%0d%0a++++++++++++++++%3cExportRange%3e%0d%0a++++++++++++++++++%3cint%3e1%3c%2fint%3e%0d%0a++++++++++++++++%3c%2fExportRange%3e%0d%0a++++++++++++++%3c%2fTD%3e%0d%0a++++++++++++++%3cTD%3e%0d%0a++++++++++++++++%3cStyle%3eClass34%3c%2fStyle%3e%0d%0a++++++++++++++++%3cMerge%3eFalse%3c%2fMerge%3e%0d%0a++++++++++++++++%3cWidth%3e24.75%3c%2fWidth%3e%0d%0a++++++++++++++++%3cHeight%3e15.75%3c%2fHeight%3e%0d%0a++++++++++++++++%3cAlign%3eLeft%3c%2fAlign%3e%0d%0a++++++++++++++++%3cFontName%3eCalibri%3c%2fFontName%3e%0d%0a++++++++++++++++%3cWrapText%3eFalse%3c%2fWrapText%3e%0d%0a++++++++++++++++%3cFontSize%3e11%3c%2fFontSize%3e%0d%0a++++++++++++++++%3cX%3e17%3c%2fX%3e%0d%0a++++++++++++++++%3cY%3e25%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18%3c%2fX%3e%0d%0a++++++++++++++++%3cY%3e25%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19%3c%2fX%3e%0d%0a++++++++++++++++%3cY%3e25%3c%2fY%3e%0d%0a++++++++++++++++%3cExportPage%3e%0d%0a++++++++++++++++++%3cint%3e1%3c%2fint%3e%0d%0a++++++++++++++++%3c%2fExportPage%3e%0d%0a++++++++++++++++%3cExportRange%3e%0d%0a++++++++++++++++++%3cint%3e1%3c%2fint%3e%0d%0a++++++++++++++++%3c%2fExportRange%3e%0d%0a++++++++++++++%3c%2fTD%3e%0d%0a++++++++++++++%3cTD%3e%0d%0a++++++++++++++++%3cStyle%3eClass78%3c%2fStyle%3e%0d%0a++++++++++++++++%3cMerge%3eTrue%3c%2fMerge%3e%0d%0a++++++++++++++++%3cRowSpan+%2f%3e%0d%0a++++++++++++++++%3cColSpan%3e4%3c%2fColSpan%3e%0d%0a++++++++++++++++%3cFormat%3eGeneral%3c%2fFormat%3e%0d%0a++++++++++++++++%3cWidth%3e99%3c%2fWidth%3e%0d%0a++++++++++++++++%3cText%3ePagos.SpreadsheetWEB.Button.EXPORT_Report%3c%2fText%3e%0d%0a++++++++++++++++%3cHeight%3e15.75%3c%2fHeight%3e%0d%0a++++++++++++++++%3cAlign%3eCenter%3c%2fAlign%3e%0d%0a++++++++++++++++%3cFontName%3eCalibri%3c%2fFontName%3e%0d%0a++++++++++++++++%3cWrapText%3eFalse%3c%2fWrapText%3e%0d%0a++++++++++++++++%3cFontSize%3e11%3c%2fFontSize%3e%0d%0a++++++++++++++++%3cX%3e20%3c%2fX%3e%0d%0a++++++++++++++++%3cY%3e25%3c%2fY%3e%0d%0a++++++++++++++++%3cExportPage%3e%0d%0a++++++++++++++++++%3cint%3e1%3c%2fint%3e%0d%0a++++++++++++++++%3c%2fExportPage%3e%0d%0a++++++++++++++++%3cExportRange%3e%0d%0a++++++++++++++++++%3cint%3e1%3c%2fint%3e%0d%0a++++++++++++++++%3c%2fExportRange%3e%0d%0a++++++++++++++%3c%2fTD%3e%0d%0a++++++++++++++%3cTD%3e%0d%0a++++++++++++++++%3cMerge%3eFalse%3c%2fMerge%3e%0d%0a++++++++++++++++%3cWidth%3e24.75%3c%2fWidth%3e%0d%0a++++++++++++++++%3cHeight%3e15.75%3c%2fHeight%3e%0d%0a++++++++++++++++%3cAlign%3eLeft%3c%2fAlign%3e%0d%0a++++++++++++++++%3cFontName%3eCalibri%3c%2fFontName%3e%0d%0a++++++++++++++++%3cWrapText%3eFalse%3c%2fWrapText%3e%0d%0a++++++++++++++++%3cFontSize%3e11%3c%2fFontSize%3e%0d%0a++++++++++++++++%3cX%3e24%3c%2fX%3e%0d%0a++++++++++++++++%3cY%3e25%3c%2fY%3e%0d%0a++++++++++++++++%3cExportPage%3e%0d%0a++++++++++++++++++%3cint%3e1%3c%2fint%3e%0d%0a++++++++++++++++%3c%2fExportPage%3e%0d%0a++++++++++++++++%3cExportRange%3e%0d%0a++++++++++++++++++%3cint%3e1%3c%2fint%3e%0d%0a++++++++++++++++%3c%2fExportRange%3e%0d%0a++++++++++++++%3c%2fTD%3e%0d%0a++++++++++++%3c%2fTDs%3e%0d%0a++++++++++++%3cIsRowVisible%3etrue%3c%2fIsRowVisible%3e%0d%0a++++++++++%3c%2fTR%3e%0d%0a++++++++++%3cTR%3e%0d%0a++++++++++++%3cTDs%3e%0d%0a++++++++++++++%3cTD%3e%0d%0a++++++++++++++++%3cMerge%3eFalse%3c%2fMerge%3e%0d%0a++++++++++++++++%3cWidth%3e24.75%3c%2fWidth%3e%0d%0a++++++++++++++++%3cHeight%3e15%3c%2fHeight%3e%0d%0a++++++++++++++++%3cAlign%3eLeft%3c%2fAlign%3e%0d%0a++++++++++++++++%3cFontName%3eCalibri%3c%2fFontName%3e%0d%0a++++++++++++++++%3cWrapText%3eFalse%3c%2fWrapText%3e%0d%0a++++++++++++++++%3cFontSize%3e11%3c%2fFontSize%3e%0d%0a++++++++++++++++%3cX%3e1%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c%2fX%3e%0d%0a++++++++++++++++%3cY%3e26%3c%2fY%3e%0d%0a++++++++++++++++%3cExportPage%3e%0d%0a++++++++++++++++++%3cint%3e1%3c%2fint%3e%0d%0a++++++++++++++++%3c%2fExportPage%3e%0d%0a++++++++++++++++%3cExportRange%3e%0d%0a++++++++++++++++++%3cint%3e1%3c%2fint%3e%0d%0a++++++++++++++++%3c%2fExportRange%3e%0d%0a++++++++++++++%3c%2fTD%3e%0d%0a++++++++++++++%3cTD%3e%0d%0a++++++++++++++++%3cStyle%3eClass79%3c%2fStyle%3e%0d%0a++++++++++++++++%3cMerge%3eFalse%3c%2fMerge%3e%0d%0a++++++++++++++++%3cWidth%3e81.75%3c%2fWidth%3e%0d%0a++++++++++++++++%3cHeight%3e15%3c%2fHeight%3e%0d%0a++++++++++++++++%3cAlign%3eLeft%3c%2fAlign%3e%0d%0a++++++++++++++++%3cFontName%3eCalibri%3c%2fFontName%3e%0d%0a++++++++++++++++%3cWrapText%3eFalse%3c%2fWrapText%3e%0d%0a++++++++++++++++%3cFontSize%3e11%3c%2fFontSize%3e%0d%0a++++++++++++++++%3cX%3e3%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4%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5%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6%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7%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8%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9%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10%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t>
  </si>
  <si>
    <t xml:space="preserve"> libri%3c%2fFontName%3e%0d%0a++++++++++++++++%3cWrapText%3eFalse%3c%2fWrapText%3e%0d%0a++++++++++++++++%3cFontSize%3e11%3c%2fFontSize%3e%0d%0a++++++++++++++++%3cX%3e11%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12%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13%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14%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15%3c%2fX%3e%0d%0a++++++++++++++++%3cY%3e26%3c%2fY%3e%0d%0a++++++++++++++++%3cExportPage%3e%0d%0a++++++++++++++++++%3cint%3e1%3c%2fint%3e%0d%0a++++++++++++++++%3c%2fExportPage%3e%0d%0a++++++++++++++++%3cExportRange%3e%0d%0a++++++++++++++++++%3cint%3e1%3c%2fint%3e%0d%0a++++++++++++++++%3c%2fExportRange%3e%0d%0a++++++++++++++%3c%2fTD%3e%0d%0a++++++++++++++%3cTD%3e%0d%0a++++++++++++++++%3cStyle%3eClass79%3c%2fStyle%3e%0d%0a++++++++++++++++%3cMerge%3eFalse%3c%2fMerge%3e%0d%0a++++++++++++++++%3cWidth%3e24.75%3c%2fWidth%3e%0d%0a++++++++++++++++%3cHeight%3e15%3c%2fHeight%3e%0d%0a++++++++++++++++%3cAlign%3eLeft%3c%2fAlign%3e%0d%0a++++++++++++++++%3cFontName%3eCalibri%3c%2fFontName%3e%0d%0a++++++++++++++++%3cWrapText%3eFalse%3c%2fWrapText%3e%0d%0a++++++++++++++++%3cFontSize%3e11%3c%2fFontSize%3e%0d%0a++++++++++++++++%3cX%3e16%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17%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18%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19%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20%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21%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22%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23%3c%2fX%3e%0d%0a++++++++++++++++%3cY%3e26%3c%2fY%3e%0d%0a++++++++++++++++%3cExportPage%3e%0d%0a++++++++++++++++++%3cint%3e1%3c%2fint%3e%0d%0a++++++++++++++++%3c%2fExportPage%3e%0d%0a++++++++++++++++%3cExportRange%3e%0d%0a++++++++++++++++++%3cint%3e1%3c%2fint%3e%0d%0a++++++++++++++++%3c%2fExportRange%3e%0d%0a++++++++++++++%3c%2fTD%3e%0d%0a++++++++++++++%3cTD%3e%0d%0a++++++++++++++++%3cMerge%3eFalse%3c%2fMerge%3e%0d%0a++++++++++++++++%3cWidth%3e24.75%3c%2fWidth%3e%0d%0a++++++++++++++++%3cHeight%3e15%3c%2fHeight%3e%0d%0a++++++++++++++++%3cAlign%3eLeft%3c%2fAlign%3e%0d%0a++++++++++++++++%3cFontName%3eCalibri%3c%2fFontName%3e%0d%0a++++++++++++++++%3cWrapText%3eFalse%3c%2fWrapText%3e%0d%0a++++++++++++++++%3cFontSize%3e11%3c%2fFontSize%3e%0d%0a++++++++++++++++%3cX%3e24%3c%2fX%3e%0d%0a++++++++++++++++%3cY%3e26%3c%2fY%3e%0d%0a++++++++++++++++%3cExportPage%3e%0d%0a++++++++++++++++++%3cint%3e1%3c%2fint%3e%0d%0a++++++++++++++++%3c%2fExportPage%3e%0d%0a++++++++++++++++%3cExportRange%3e%0d%0a++++++++++++++++++%3cint%3e1%3c%2fint%3e%0d%0a++++++++++++++++%3c%2fExportRange%3e%0d%0a++++++++++++++%3c%2fTD%3e%0d%0a++++++++++++%3c%2fTDs%3e%0d%0a++++++++++++%3cIsRowVisible%3etrue%3c%2fIsRowVisible%3e%0d%0a++++++++++%3c%2fTR%3e%0d%0a++++++++%3c%2fTRs%3e%0d%0a++++++++%3cPvtStyles+%2f%3e%0d%0a++++++++%3cSheetID%3e0%3c%2fSheetID%3e%0d%0a++++++%3c%2fTable%3e%0d%0a++++%3c%2fTableCollection%3e%0d%0a++%3c%2fTables%3e%0d%0a++%3cPageExportRanges%3e%0d%0a++++%3cExportRangesCollection%3e%0d%0a++++++%3cExportRanges%3e%0d%0a++++++++%3cRanges+%2f%3e%0d%0a++++++++%3cExportType%3ePdf%3c%2fExportType%3e%0d%0a++++++++%3cPageOrientation%3eLandscape%3c%2fPageOrientation%3e%0d%0a++++++++%3cPageSize%3eA4%3c%2fPageSize%3e%0d%0a++++++++%3cFitToPage%3etrue%3c%2fFitToPage%3e%0d%0a++++++%3c%2fExportRanges%3e%0d%0a++++++%3cExportRanges%3e%0d%0a++++++++%3cRanges%3e%0d%0a++++++++++%3cExportRange%3e%0d%0a++++++++++++%3cName%3eReport%3c%2fName%3e%0d%0a++++++++++++%3cAddress%3e%3d'Report'!%24A%241%3a%24X%2426%3c%2fAddress%3e%0d%0a++++++++++++%3cPageIndex%3e1%3c%2fPageIndex%3e%0d%0a++++++++++++%3cDisableByValueCellAddress+%2f%3e%0d%0a++++++++++++%3cIsExportable%3etrue%3c%2fIsExportable%3e%0d%0a++++++++++%3c%2fExportRange%3e%0d%0a++++++++%3c%2fRanges%3e%0d%0a++++++++%3cExportType%3ePdf%3c%2fExportType%3e%0d%0a++++++++%3cPageOrientation%3eLandscape%3c%2fPageOrientation%3e%0d%0a++++++++%3cPageSize%3eA4%3c%2fPageSize%3e%0d%0a++++++++%3cFitToPage%3efalse%3c%2fFitToPage%3e%0d%0a++++++%3c%2fExportRanges%3e%0d%0a++++%3c%2fExportRangesCollection%3e%0d%0a++%3c%2fPageExportRanges%3e%0d%0a++%3cNotificationEmailBodyRanges+%2f%3e%0d%0a++%3cAutoResponseEmailBodyRanges+%2f%3e%0d%0a++%3cVersion%3e3.2.8%3c%2fVersion%3e%0d%0a++%3cMaps+%2f%3e%0d%0a++%3cImages+%2f%3e%0d%0a%3c%2fWizardSettings%3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</si>
</sst>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5" x14ac:knownFonts="1">
    <font>
      <sz val="11"/>
      <color theme="1"/>
      <name val="Calibri"/>
      <family val="2"/>
      <charset val="162"/>
      <scheme val="minor"/>
    </font>
    <font>
      <sz val="11"/>
      <color theme="1"/>
      <name val="Calibri"/>
      <family val="2"/>
      <scheme val="minor"/>
    </font>
    <font>
      <b/>
      <sz val="11"/>
      <color theme="1"/>
      <name val="Calibri"/>
      <family val="2"/>
      <charset val="162"/>
      <scheme val="minor"/>
    </font>
    <font>
      <b/>
      <sz val="14"/>
      <color theme="8" tint="-0.499984740745262"/>
      <name val="Calibri"/>
      <family val="2"/>
      <charset val="162"/>
      <scheme val="minor"/>
    </font>
    <font>
      <sz val="9"/>
      <color theme="1"/>
      <name val="Calibri"/>
      <family val="2"/>
      <charset val="162"/>
      <scheme val="minor"/>
    </font>
    <font>
      <b/>
      <sz val="9"/>
      <color theme="1"/>
      <name val="Calibri"/>
      <family val="2"/>
      <charset val="162"/>
      <scheme val="minor"/>
    </font>
    <font>
      <sz val="9"/>
      <color theme="1"/>
      <name val="Arial"/>
      <family val="2"/>
      <charset val="162"/>
    </font>
    <font>
      <sz val="8"/>
      <color theme="1"/>
      <name val="Arial"/>
      <family val="2"/>
      <charset val="162"/>
    </font>
    <font>
      <b/>
      <sz val="8"/>
      <color theme="1"/>
      <name val="Arial"/>
      <family val="2"/>
      <charset val="162"/>
    </font>
    <font>
      <sz val="11"/>
      <color theme="1"/>
      <name val="Arial"/>
      <family val="2"/>
      <charset val="162"/>
    </font>
    <font>
      <sz val="8"/>
      <color theme="0"/>
      <name val="Arial"/>
      <family val="2"/>
      <charset val="162"/>
    </font>
    <font>
      <sz val="9"/>
      <color theme="0"/>
      <name val="Arial"/>
      <family val="2"/>
      <charset val="162"/>
    </font>
    <font>
      <b/>
      <sz val="14"/>
      <color theme="2" tint="-0.749992370372631"/>
      <name val="Baskerville Old Face"/>
      <family val="1"/>
    </font>
    <font>
      <sz val="10"/>
      <color theme="1"/>
      <name val="Calibri"/>
      <family val="2"/>
      <charset val="162"/>
      <scheme val="minor"/>
    </font>
    <font>
      <b/>
      <sz val="10"/>
      <color theme="1"/>
      <name val="Calibri"/>
      <family val="2"/>
      <charset val="162"/>
      <scheme val="minor"/>
    </font>
    <font>
      <u/>
      <sz val="10"/>
      <color rgb="FF0070C0"/>
      <name val="Arial"/>
      <family val="2"/>
      <charset val="162"/>
    </font>
    <font>
      <u/>
      <sz val="9"/>
      <color rgb="FF0070C0"/>
      <name val="Arial"/>
      <family val="2"/>
      <charset val="162"/>
    </font>
    <font>
      <b/>
      <sz val="14"/>
      <color theme="2" tint="-0.749992370372631"/>
      <name val="Berlin Sans FB Demi"/>
      <family val="2"/>
    </font>
    <font>
      <sz val="8"/>
      <color theme="2"/>
      <name val="Berlin Sans FB"/>
      <family val="2"/>
    </font>
    <font>
      <b/>
      <sz val="8"/>
      <color theme="2"/>
      <name val="Berlin Sans FB"/>
      <family val="2"/>
    </font>
    <font>
      <sz val="14"/>
      <color theme="2" tint="-0.749992370372631"/>
      <name val="Berlin Sans FB Demi"/>
      <family val="2"/>
    </font>
    <font>
      <sz val="11"/>
      <color theme="1"/>
      <name val="Calibri"/>
      <family val="2"/>
      <charset val="162"/>
      <scheme val="minor"/>
    </font>
    <font>
      <b/>
      <sz val="11"/>
      <color theme="1"/>
      <name val="Calibri"/>
      <family val="2"/>
      <scheme val="minor"/>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charset val="162"/>
    </font>
    <font>
      <sz val="10"/>
      <color theme="1"/>
      <name val="Arial"/>
      <family val="2"/>
      <charset val="162"/>
    </font>
    <font>
      <i/>
      <sz val="11"/>
      <color indexed="23"/>
      <name val="Calibri"/>
      <family val="2"/>
    </font>
    <font>
      <sz val="11"/>
      <color indexed="17"/>
      <name val="Calibri"/>
      <family val="2"/>
    </font>
    <font>
      <b/>
      <sz val="15"/>
      <color indexed="18"/>
      <name val="Calibri"/>
      <family val="2"/>
    </font>
    <font>
      <b/>
      <sz val="13"/>
      <color indexed="18"/>
      <name val="Calibri"/>
      <family val="2"/>
    </font>
    <font>
      <b/>
      <sz val="13"/>
      <color theme="1"/>
      <name val="Arial"/>
      <family val="2"/>
      <charset val="162"/>
    </font>
    <font>
      <b/>
      <sz val="11"/>
      <color indexed="18"/>
      <name val="Calibri"/>
      <family val="2"/>
    </font>
    <font>
      <u/>
      <sz val="11"/>
      <color theme="10"/>
      <name val="Calibri"/>
      <family val="2"/>
      <scheme val="minor"/>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s>
  <fills count="24">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s>
  <borders count="95">
    <border>
      <left/>
      <right/>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style="thick">
        <color theme="8" tint="-0.24994659260841701"/>
      </left>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top/>
      <bottom style="medium">
        <color theme="9" tint="-0.499984740745262"/>
      </bottom>
      <diagonal/>
    </border>
    <border>
      <left/>
      <right/>
      <top/>
      <bottom style="thin">
        <color indexed="64"/>
      </bottom>
      <diagonal/>
    </border>
    <border>
      <left/>
      <right/>
      <top style="thin">
        <color theme="4" tint="-0.24994659260841701"/>
      </top>
      <bottom style="thin">
        <color theme="4" tint="-0.24994659260841701"/>
      </bottom>
      <diagonal/>
    </border>
    <border>
      <left/>
      <right/>
      <top style="thin">
        <color theme="4" tint="-0.24994659260841701"/>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24994659260841701"/>
      </top>
      <bottom style="thin">
        <color theme="4" tint="-0.24994659260841701"/>
      </bottom>
      <diagonal/>
    </border>
    <border>
      <left style="thin">
        <color theme="4" tint="0.39994506668294322"/>
      </left>
      <right/>
      <top style="thin">
        <color theme="4" tint="-0.24994659260841701"/>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medium">
        <color theme="2" tint="-0.24994659260841701"/>
      </left>
      <right/>
      <top style="medium">
        <color theme="2" tint="-0.24994659260841701"/>
      </top>
      <bottom/>
      <diagonal/>
    </border>
    <border>
      <left/>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style="thin">
        <color theme="4" tint="-0.24994659260841701"/>
      </top>
      <bottom style="thin">
        <color theme="4" tint="-0.24994659260841701"/>
      </bottom>
      <diagonal/>
    </border>
    <border>
      <left/>
      <right style="medium">
        <color theme="2" tint="-0.24994659260841701"/>
      </right>
      <top style="thin">
        <color theme="4" tint="-0.24994659260841701"/>
      </top>
      <bottom style="thin">
        <color theme="4" tint="-0.24994659260841701"/>
      </bottom>
      <diagonal/>
    </border>
    <border>
      <left style="medium">
        <color theme="2" tint="-0.24994659260841701"/>
      </left>
      <right/>
      <top style="thin">
        <color theme="4" tint="-0.24994659260841701"/>
      </top>
      <bottom style="thin">
        <color theme="4" tint="0.39994506668294322"/>
      </bottom>
      <diagonal/>
    </border>
    <border>
      <left/>
      <right style="medium">
        <color theme="2" tint="-0.24994659260841701"/>
      </right>
      <top style="thin">
        <color theme="4" tint="-0.24994659260841701"/>
      </top>
      <bottom style="thin">
        <color theme="4" tint="0.39994506668294322"/>
      </bottom>
      <diagonal/>
    </border>
    <border>
      <left style="medium">
        <color theme="2" tint="-0.24994659260841701"/>
      </left>
      <right/>
      <top style="thin">
        <color theme="4" tint="0.39994506668294322"/>
      </top>
      <bottom style="thin">
        <color theme="4" tint="0.39994506668294322"/>
      </bottom>
      <diagonal/>
    </border>
    <border>
      <left/>
      <right style="medium">
        <color theme="2" tint="-0.24994659260841701"/>
      </right>
      <top style="thin">
        <color theme="4" tint="0.39994506668294322"/>
      </top>
      <bottom style="thin">
        <color theme="4" tint="0.39994506668294322"/>
      </bottom>
      <diagonal/>
    </border>
    <border>
      <left style="medium">
        <color theme="2" tint="-0.24994659260841701"/>
      </left>
      <right/>
      <top style="thin">
        <color theme="4" tint="0.39994506668294322"/>
      </top>
      <bottom style="medium">
        <color theme="2" tint="-0.24994659260841701"/>
      </bottom>
      <diagonal/>
    </border>
    <border>
      <left/>
      <right/>
      <top style="thin">
        <color theme="4" tint="0.39994506668294322"/>
      </top>
      <bottom style="medium">
        <color theme="2" tint="-0.24994659260841701"/>
      </bottom>
      <diagonal/>
    </border>
    <border>
      <left style="thin">
        <color theme="4" tint="0.39994506668294322"/>
      </left>
      <right/>
      <top style="thin">
        <color theme="4" tint="0.39994506668294322"/>
      </top>
      <bottom style="medium">
        <color theme="2" tint="-0.24994659260841701"/>
      </bottom>
      <diagonal/>
    </border>
    <border>
      <left/>
      <right style="medium">
        <color theme="2" tint="-0.24994659260841701"/>
      </right>
      <top style="thin">
        <color theme="4" tint="0.39994506668294322"/>
      </top>
      <bottom style="medium">
        <color theme="2" tint="-0.24994659260841701"/>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style="thin">
        <color theme="2" tint="-0.499984740745262"/>
      </left>
      <right/>
      <top style="medium">
        <color theme="2" tint="-0.499984740745262"/>
      </top>
      <bottom style="medium">
        <color theme="2" tint="-0.499984740745262"/>
      </bottom>
      <diagonal/>
    </border>
    <border>
      <left style="thin">
        <color theme="2" tint="-0.499984740745262"/>
      </left>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diagonal/>
    </border>
    <border>
      <left style="thin">
        <color theme="2" tint="-0.499984740745262"/>
      </left>
      <right/>
      <top style="thin">
        <color theme="2" tint="-0.499984740745262"/>
      </top>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right style="thick">
        <color theme="8" tint="-0.24994659260841701"/>
      </right>
      <top style="thick">
        <color theme="8" tint="-0.24994659260841701"/>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2" tint="-0.24994659260841701"/>
      </left>
      <right/>
      <top/>
      <bottom style="thin">
        <color theme="4" tint="-0.24994659260841701"/>
      </bottom>
      <diagonal/>
    </border>
    <border>
      <left/>
      <right/>
      <top/>
      <bottom style="thin">
        <color theme="4" tint="-0.24994659260841701"/>
      </bottom>
      <diagonal/>
    </border>
    <border>
      <left/>
      <right style="medium">
        <color theme="2" tint="-0.24994659260841701"/>
      </right>
      <top/>
      <bottom style="thin">
        <color theme="4" tint="-0.24994659260841701"/>
      </bottom>
      <diagonal/>
    </border>
    <border>
      <left/>
      <right style="thin">
        <color theme="4" tint="0.39994506668294322"/>
      </right>
      <top style="thin">
        <color theme="4" tint="-0.24994659260841701"/>
      </top>
      <bottom style="thin">
        <color theme="4" tint="-0.24994659260841701"/>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thick">
        <color theme="4" tint="0.3999755851924192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s>
  <cellStyleXfs count="52">
    <xf numFmtId="0" fontId="0" fillId="0" borderId="0"/>
    <xf numFmtId="0" fontId="1" fillId="0" borderId="0"/>
    <xf numFmtId="0" fontId="21" fillId="0" borderId="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85" applyNumberFormat="0" applyAlignment="0" applyProtection="0"/>
    <xf numFmtId="0" fontId="27" fillId="22" borderId="86"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32" fillId="0" borderId="87" applyNumberFormat="0" applyFill="0" applyAlignment="0" applyProtection="0"/>
    <xf numFmtId="0" fontId="33" fillId="0" borderId="88" applyNumberFormat="0" applyFill="0" applyAlignment="0" applyProtection="0"/>
    <xf numFmtId="0" fontId="34" fillId="0" borderId="89" applyNumberFormat="0" applyFill="0" applyAlignment="0" applyProtection="0"/>
    <xf numFmtId="0" fontId="35" fillId="0" borderId="9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5" borderId="85" applyNumberFormat="0" applyAlignment="0" applyProtection="0"/>
    <xf numFmtId="0" fontId="38" fillId="0" borderId="91" applyNumberFormat="0" applyFill="0" applyAlignment="0" applyProtection="0"/>
    <xf numFmtId="0" fontId="39" fillId="9" borderId="0" applyNumberFormat="0" applyBorder="0" applyAlignment="0" applyProtection="0"/>
    <xf numFmtId="0" fontId="40" fillId="0" borderId="0"/>
    <xf numFmtId="0" fontId="13" fillId="0" borderId="0"/>
    <xf numFmtId="0" fontId="28" fillId="9" borderId="92" applyNumberFormat="0" applyFont="0" applyAlignment="0" applyProtection="0"/>
    <xf numFmtId="0" fontId="41" fillId="21" borderId="93" applyNumberFormat="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4" applyNumberFormat="0" applyFill="0" applyAlignment="0" applyProtection="0"/>
    <xf numFmtId="0" fontId="44" fillId="0" borderId="0" applyNumberFormat="0" applyFill="0" applyBorder="0" applyAlignment="0" applyProtection="0"/>
  </cellStyleXfs>
  <cellXfs count="18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0" fontId="3" fillId="2" borderId="0" xfId="0" applyFont="1" applyFill="1" applyBorder="1" applyAlignment="1"/>
    <xf numFmtId="0" fontId="2" fillId="0" borderId="0" xfId="0" applyFont="1"/>
    <xf numFmtId="0" fontId="4" fillId="0" borderId="0" xfId="0" applyFont="1"/>
    <xf numFmtId="0" fontId="5" fillId="0" borderId="0" xfId="0" applyFont="1"/>
    <xf numFmtId="0" fontId="0" fillId="0" borderId="0" xfId="0" applyAlignment="1">
      <alignment horizontal="center"/>
    </xf>
    <xf numFmtId="0" fontId="4" fillId="2" borderId="3" xfId="0" applyFont="1" applyFill="1" applyBorder="1"/>
    <xf numFmtId="0" fontId="5" fillId="2" borderId="0" xfId="0" applyFont="1" applyFill="1" applyBorder="1" applyAlignment="1">
      <alignment horizontal="left"/>
    </xf>
    <xf numFmtId="0" fontId="4" fillId="2" borderId="0" xfId="0" applyFont="1" applyFill="1" applyBorder="1"/>
    <xf numFmtId="0" fontId="6" fillId="0" borderId="0" xfId="0" applyFont="1"/>
    <xf numFmtId="0" fontId="7" fillId="0" borderId="0" xfId="0" applyFont="1"/>
    <xf numFmtId="0" fontId="9" fillId="0" borderId="0" xfId="0" applyFont="1"/>
    <xf numFmtId="0" fontId="10" fillId="0" borderId="0" xfId="0" applyFont="1"/>
    <xf numFmtId="0" fontId="11" fillId="0" borderId="0" xfId="0" applyFont="1"/>
    <xf numFmtId="0" fontId="4" fillId="0" borderId="9" xfId="0" applyFont="1" applyBorder="1"/>
    <xf numFmtId="0" fontId="12" fillId="0" borderId="0" xfId="0" applyFont="1" applyAlignment="1">
      <alignment horizontal="center"/>
    </xf>
    <xf numFmtId="0" fontId="13" fillId="0" borderId="0" xfId="0" applyFont="1"/>
    <xf numFmtId="0" fontId="14" fillId="2" borderId="29" xfId="0" applyFont="1" applyFill="1" applyBorder="1"/>
    <xf numFmtId="0" fontId="13" fillId="2" borderId="57" xfId="0" applyFont="1" applyFill="1" applyBorder="1"/>
    <xf numFmtId="0" fontId="13" fillId="2" borderId="58" xfId="0" applyFont="1" applyFill="1" applyBorder="1"/>
    <xf numFmtId="0" fontId="13" fillId="2" borderId="59" xfId="0" applyFont="1" applyFill="1" applyBorder="1"/>
    <xf numFmtId="0" fontId="12" fillId="0" borderId="0" xfId="0" applyFont="1" applyAlignment="1"/>
    <xf numFmtId="0" fontId="5" fillId="2" borderId="8" xfId="0" applyFont="1" applyFill="1" applyBorder="1" applyAlignment="1">
      <alignment horizontal="center"/>
    </xf>
    <xf numFmtId="0" fontId="15" fillId="2" borderId="0" xfId="0" applyFont="1" applyFill="1" applyBorder="1" applyAlignment="1"/>
    <xf numFmtId="0" fontId="16" fillId="2" borderId="0" xfId="0" applyFont="1" applyFill="1" applyBorder="1" applyAlignment="1"/>
    <xf numFmtId="0" fontId="5" fillId="2" borderId="0" xfId="0" applyFont="1" applyFill="1" applyBorder="1" applyAlignment="1">
      <alignment horizontal="center"/>
    </xf>
    <xf numFmtId="0" fontId="5" fillId="2" borderId="0" xfId="0" applyFont="1" applyFill="1" applyBorder="1"/>
    <xf numFmtId="0" fontId="4" fillId="0" borderId="0" xfId="0" applyFont="1" applyFill="1"/>
    <xf numFmtId="0" fontId="0" fillId="2" borderId="60" xfId="0" applyFill="1" applyBorder="1"/>
    <xf numFmtId="0" fontId="0" fillId="2" borderId="61" xfId="0" applyFill="1" applyBorder="1"/>
    <xf numFmtId="0" fontId="4" fillId="2" borderId="61" xfId="0" applyFont="1" applyFill="1" applyBorder="1"/>
    <xf numFmtId="0" fontId="4" fillId="2" borderId="62" xfId="0" applyFont="1" applyFill="1" applyBorder="1"/>
    <xf numFmtId="0" fontId="4" fillId="2" borderId="63" xfId="0" applyFont="1" applyFill="1" applyBorder="1"/>
    <xf numFmtId="0" fontId="0" fillId="2" borderId="63" xfId="0" applyFill="1" applyBorder="1"/>
    <xf numFmtId="0" fontId="4" fillId="2" borderId="64" xfId="0" applyFont="1" applyFill="1" applyBorder="1"/>
    <xf numFmtId="0" fontId="4" fillId="0" borderId="4" xfId="0" applyFont="1" applyFill="1" applyBorder="1" applyAlignment="1">
      <alignment horizontal="left"/>
    </xf>
    <xf numFmtId="0" fontId="5" fillId="3" borderId="65" xfId="0" applyFont="1" applyFill="1" applyBorder="1"/>
    <xf numFmtId="0" fontId="4" fillId="3" borderId="66" xfId="0" applyFont="1" applyFill="1" applyBorder="1"/>
    <xf numFmtId="0" fontId="0" fillId="3" borderId="66" xfId="0" applyFill="1" applyBorder="1"/>
    <xf numFmtId="0" fontId="5" fillId="3" borderId="66" xfId="0" applyFont="1" applyFill="1" applyBorder="1"/>
    <xf numFmtId="0" fontId="4" fillId="3" borderId="67" xfId="0" applyFont="1" applyFill="1" applyBorder="1"/>
    <xf numFmtId="0" fontId="4" fillId="3" borderId="68" xfId="0" applyFont="1" applyFill="1" applyBorder="1"/>
    <xf numFmtId="0" fontId="4" fillId="3" borderId="0" xfId="0" applyFont="1" applyFill="1" applyBorder="1"/>
    <xf numFmtId="0" fontId="0" fillId="3" borderId="0" xfId="0" applyFill="1" applyBorder="1"/>
    <xf numFmtId="0" fontId="4" fillId="3" borderId="69" xfId="0" applyFont="1" applyFill="1" applyBorder="1"/>
    <xf numFmtId="0" fontId="5" fillId="3" borderId="0" xfId="0" applyFont="1" applyFill="1" applyBorder="1"/>
    <xf numFmtId="0" fontId="4" fillId="3" borderId="0" xfId="0" applyFont="1" applyFill="1" applyBorder="1" applyAlignment="1"/>
    <xf numFmtId="0" fontId="5" fillId="3" borderId="68" xfId="0" applyFont="1" applyFill="1" applyBorder="1"/>
    <xf numFmtId="0" fontId="2" fillId="3" borderId="0" xfId="0" applyFont="1" applyFill="1" applyBorder="1"/>
    <xf numFmtId="2" fontId="4" fillId="3" borderId="0" xfId="0" applyNumberFormat="1" applyFont="1" applyFill="1" applyBorder="1"/>
    <xf numFmtId="0" fontId="4" fillId="3" borderId="70" xfId="0" applyFont="1" applyFill="1" applyBorder="1"/>
    <xf numFmtId="2" fontId="4" fillId="3" borderId="71" xfId="0" applyNumberFormat="1" applyFont="1" applyFill="1" applyBorder="1"/>
    <xf numFmtId="0" fontId="4" fillId="3" borderId="71" xfId="0" applyFont="1" applyFill="1" applyBorder="1"/>
    <xf numFmtId="0" fontId="4" fillId="3" borderId="72" xfId="0" applyFont="1" applyFill="1" applyBorder="1"/>
    <xf numFmtId="0" fontId="4" fillId="3" borderId="65" xfId="0" applyFont="1" applyFill="1" applyBorder="1"/>
    <xf numFmtId="0" fontId="5" fillId="3" borderId="69" xfId="0" applyFont="1" applyFill="1" applyBorder="1"/>
    <xf numFmtId="0" fontId="5" fillId="3" borderId="70" xfId="0" applyFont="1" applyFill="1" applyBorder="1"/>
    <xf numFmtId="0" fontId="5" fillId="3" borderId="67" xfId="0" applyFont="1" applyFill="1" applyBorder="1"/>
    <xf numFmtId="0" fontId="1" fillId="0" borderId="0" xfId="1"/>
    <xf numFmtId="0" fontId="4" fillId="2" borderId="77" xfId="2" applyFont="1" applyFill="1" applyBorder="1" applyAlignment="1">
      <alignment vertical="center"/>
    </xf>
    <xf numFmtId="0" fontId="4" fillId="2" borderId="78" xfId="2" applyFont="1" applyFill="1" applyBorder="1" applyAlignment="1">
      <alignment vertical="center"/>
    </xf>
    <xf numFmtId="0" fontId="4" fillId="2" borderId="79" xfId="2" applyFont="1" applyFill="1" applyBorder="1" applyAlignment="1">
      <alignment vertical="center"/>
    </xf>
    <xf numFmtId="0" fontId="4" fillId="0" borderId="0" xfId="2" applyFont="1" applyFill="1" applyAlignment="1">
      <alignment vertical="center"/>
    </xf>
    <xf numFmtId="0" fontId="21" fillId="0" borderId="0" xfId="2"/>
    <xf numFmtId="0" fontId="21" fillId="2" borderId="80" xfId="2" applyFill="1" applyBorder="1"/>
    <xf numFmtId="0" fontId="22" fillId="2" borderId="81" xfId="1" applyFont="1" applyFill="1" applyBorder="1" applyAlignment="1">
      <alignment wrapText="1"/>
    </xf>
    <xf numFmtId="0" fontId="22" fillId="0" borderId="0" xfId="1" applyFont="1" applyAlignment="1">
      <alignment wrapText="1"/>
    </xf>
    <xf numFmtId="0" fontId="1" fillId="2" borderId="0" xfId="1" applyFill="1" applyBorder="1" applyAlignment="1">
      <alignment horizontal="left" wrapText="1"/>
    </xf>
    <xf numFmtId="0" fontId="21" fillId="2" borderId="0" xfId="2" applyFill="1" applyBorder="1" applyAlignment="1">
      <alignment horizontal="left" vertical="center"/>
    </xf>
    <xf numFmtId="0" fontId="21" fillId="2" borderId="81" xfId="2" applyFill="1" applyBorder="1" applyAlignment="1">
      <alignment vertical="center"/>
    </xf>
    <xf numFmtId="0" fontId="21" fillId="0" borderId="0" xfId="2" applyAlignment="1">
      <alignment vertical="center"/>
    </xf>
    <xf numFmtId="0" fontId="21" fillId="2" borderId="81" xfId="1" applyFont="1" applyFill="1" applyBorder="1" applyAlignment="1">
      <alignment wrapText="1"/>
    </xf>
    <xf numFmtId="0" fontId="21" fillId="0" borderId="0" xfId="1" applyFont="1" applyAlignment="1">
      <alignment wrapText="1"/>
    </xf>
    <xf numFmtId="0" fontId="21" fillId="2" borderId="0" xfId="2" applyFill="1" applyBorder="1" applyAlignment="1">
      <alignment horizontal="left"/>
    </xf>
    <xf numFmtId="0" fontId="21" fillId="2" borderId="81" xfId="2" applyFill="1" applyBorder="1"/>
    <xf numFmtId="0" fontId="21" fillId="2" borderId="82" xfId="2" applyFill="1" applyBorder="1"/>
    <xf numFmtId="0" fontId="21" fillId="2" borderId="83" xfId="2" applyFill="1" applyBorder="1"/>
    <xf numFmtId="0" fontId="21" fillId="2" borderId="84" xfId="2" applyFill="1" applyBorder="1"/>
    <xf numFmtId="0" fontId="12" fillId="0" borderId="0" xfId="0" applyFont="1" applyAlignment="1">
      <alignment horizontal="center"/>
    </xf>
    <xf numFmtId="0" fontId="17" fillId="0" borderId="0" xfId="0" applyFont="1" applyAlignment="1">
      <alignment horizontal="center"/>
    </xf>
    <xf numFmtId="0" fontId="7" fillId="4" borderId="25" xfId="0" applyFont="1" applyFill="1" applyBorder="1" applyAlignment="1">
      <alignment horizontal="left"/>
    </xf>
    <xf numFmtId="0" fontId="7" fillId="4" borderId="26" xfId="0" applyFont="1" applyFill="1" applyBorder="1" applyAlignment="1">
      <alignment horizontal="left"/>
    </xf>
    <xf numFmtId="0" fontId="7" fillId="0" borderId="15" xfId="0" applyFont="1" applyBorder="1" applyAlignment="1">
      <alignment horizontal="center"/>
    </xf>
    <xf numFmtId="0" fontId="7" fillId="0" borderId="24" xfId="0" applyFont="1" applyBorder="1" applyAlignment="1">
      <alignment horizontal="center"/>
    </xf>
    <xf numFmtId="0" fontId="7" fillId="4" borderId="14" xfId="0" applyFont="1" applyFill="1" applyBorder="1" applyAlignment="1">
      <alignment horizontal="center"/>
    </xf>
    <xf numFmtId="0" fontId="7" fillId="4" borderId="22"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7" fillId="4" borderId="27" xfId="0" applyFont="1" applyFill="1" applyBorder="1" applyAlignment="1">
      <alignment horizontal="center"/>
    </xf>
    <xf numFmtId="0" fontId="7" fillId="4" borderId="28" xfId="0" applyFont="1" applyFill="1" applyBorder="1" applyAlignment="1">
      <alignment horizontal="center"/>
    </xf>
    <xf numFmtId="0" fontId="7" fillId="0" borderId="23" xfId="0" applyFont="1" applyBorder="1" applyAlignment="1">
      <alignment horizontal="left"/>
    </xf>
    <xf numFmtId="0" fontId="7" fillId="0" borderId="12" xfId="0" applyFont="1" applyBorder="1" applyAlignment="1">
      <alignment horizontal="left"/>
    </xf>
    <xf numFmtId="0" fontId="7" fillId="4" borderId="23" xfId="0" applyFont="1" applyFill="1" applyBorder="1" applyAlignment="1">
      <alignment horizontal="left"/>
    </xf>
    <xf numFmtId="0" fontId="7" fillId="4" borderId="12" xfId="0" applyFont="1" applyFill="1" applyBorder="1" applyAlignment="1">
      <alignment horizontal="left"/>
    </xf>
    <xf numFmtId="0" fontId="8" fillId="0" borderId="19"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20" xfId="0" applyFont="1" applyBorder="1" applyAlignment="1">
      <alignment horizontal="center"/>
    </xf>
    <xf numFmtId="0" fontId="19" fillId="5" borderId="73" xfId="0" applyFont="1" applyFill="1" applyBorder="1" applyAlignment="1">
      <alignment horizontal="center"/>
    </xf>
    <xf numFmtId="0" fontId="19" fillId="5" borderId="74" xfId="0" applyFont="1" applyFill="1" applyBorder="1" applyAlignment="1">
      <alignment horizontal="center"/>
    </xf>
    <xf numFmtId="0" fontId="19" fillId="5" borderId="75" xfId="0" applyFont="1" applyFill="1" applyBorder="1" applyAlignment="1">
      <alignment horizontal="center"/>
    </xf>
    <xf numFmtId="14" fontId="18" fillId="5" borderId="16" xfId="0" applyNumberFormat="1" applyFont="1" applyFill="1" applyBorder="1" applyAlignment="1">
      <alignment horizontal="center"/>
    </xf>
    <xf numFmtId="0" fontId="18" fillId="5" borderId="17" xfId="0" applyFont="1" applyFill="1" applyBorder="1" applyAlignment="1">
      <alignment horizontal="center"/>
    </xf>
    <xf numFmtId="0" fontId="18" fillId="5" borderId="18" xfId="0" applyFont="1" applyFill="1" applyBorder="1" applyAlignment="1">
      <alignment horizontal="center"/>
    </xf>
    <xf numFmtId="0" fontId="7" fillId="4" borderId="21" xfId="0" applyFont="1" applyFill="1" applyBorder="1" applyAlignment="1">
      <alignment horizontal="left"/>
    </xf>
    <xf numFmtId="0" fontId="7" fillId="4" borderId="11" xfId="0" applyFont="1" applyFill="1" applyBorder="1" applyAlignment="1">
      <alignment horizontal="left"/>
    </xf>
    <xf numFmtId="0" fontId="8" fillId="0" borderId="76" xfId="0" applyFont="1" applyBorder="1" applyAlignment="1">
      <alignment horizontal="center"/>
    </xf>
    <xf numFmtId="0" fontId="0" fillId="0" borderId="0" xfId="0"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3" fillId="0" borderId="51" xfId="0" applyFont="1" applyBorder="1" applyAlignment="1">
      <alignment horizontal="center"/>
    </xf>
    <xf numFmtId="0" fontId="14" fillId="2" borderId="47" xfId="0" applyFont="1" applyFill="1" applyBorder="1" applyAlignment="1">
      <alignment horizontal="center"/>
    </xf>
    <xf numFmtId="0" fontId="14" fillId="2" borderId="30" xfId="0" applyFont="1" applyFill="1" applyBorder="1" applyAlignment="1">
      <alignment horizontal="center"/>
    </xf>
    <xf numFmtId="0" fontId="14" fillId="2" borderId="44" xfId="0" applyFont="1" applyFill="1" applyBorder="1" applyAlignment="1">
      <alignment horizontal="center"/>
    </xf>
    <xf numFmtId="0" fontId="14" fillId="2" borderId="45" xfId="0" applyFont="1" applyFill="1" applyBorder="1" applyAlignment="1">
      <alignment horizontal="center"/>
    </xf>
    <xf numFmtId="0" fontId="14" fillId="2" borderId="48" xfId="0" applyFont="1" applyFill="1" applyBorder="1" applyAlignment="1">
      <alignment horizontal="center"/>
    </xf>
    <xf numFmtId="0" fontId="13" fillId="0" borderId="41" xfId="0" applyFont="1" applyBorder="1" applyAlignment="1">
      <alignment horizontal="center"/>
    </xf>
    <xf numFmtId="0" fontId="13" fillId="0" borderId="42" xfId="0" applyFont="1" applyBorder="1" applyAlignment="1">
      <alignment horizontal="center"/>
    </xf>
    <xf numFmtId="0" fontId="13" fillId="0" borderId="49"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50" xfId="0" applyFont="1" applyBorder="1" applyAlignment="1">
      <alignment horizontal="center"/>
    </xf>
    <xf numFmtId="0" fontId="14" fillId="2" borderId="31" xfId="0" applyFont="1" applyFill="1" applyBorder="1" applyAlignment="1">
      <alignment horizontal="center"/>
    </xf>
    <xf numFmtId="0" fontId="14" fillId="2" borderId="46" xfId="0" applyFont="1" applyFill="1" applyBorder="1" applyAlignment="1">
      <alignment horizontal="center"/>
    </xf>
    <xf numFmtId="0" fontId="14" fillId="0" borderId="41"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0" fontId="2" fillId="2" borderId="35" xfId="0" applyFont="1" applyFill="1" applyBorder="1" applyAlignment="1">
      <alignment horizontal="left"/>
    </xf>
    <xf numFmtId="0" fontId="2" fillId="2" borderId="36" xfId="0" applyFont="1" applyFill="1" applyBorder="1" applyAlignment="1">
      <alignment horizontal="left"/>
    </xf>
    <xf numFmtId="0" fontId="2" fillId="2" borderId="37" xfId="0" applyFont="1" applyFill="1" applyBorder="1" applyAlignment="1">
      <alignment horizontal="left"/>
    </xf>
    <xf numFmtId="0" fontId="2" fillId="2" borderId="32" xfId="0" applyFont="1" applyFill="1" applyBorder="1" applyAlignment="1">
      <alignment horizontal="left"/>
    </xf>
    <xf numFmtId="0" fontId="2" fillId="2" borderId="33" xfId="0" applyFont="1" applyFill="1" applyBorder="1" applyAlignment="1">
      <alignment horizontal="left"/>
    </xf>
    <xf numFmtId="0" fontId="2" fillId="2" borderId="34" xfId="0" applyFont="1" applyFill="1" applyBorder="1" applyAlignment="1">
      <alignment horizontal="left"/>
    </xf>
    <xf numFmtId="0" fontId="2" fillId="2" borderId="54" xfId="0" applyFont="1" applyFill="1" applyBorder="1" applyAlignment="1">
      <alignment horizontal="left"/>
    </xf>
    <xf numFmtId="0" fontId="2" fillId="2" borderId="52" xfId="0" applyFont="1" applyFill="1" applyBorder="1" applyAlignment="1">
      <alignment horizontal="left"/>
    </xf>
    <xf numFmtId="0" fontId="2" fillId="2" borderId="55" xfId="0" applyFont="1" applyFill="1" applyBorder="1" applyAlignment="1">
      <alignment horizontal="left"/>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52" xfId="0" applyBorder="1" applyAlignment="1">
      <alignment horizontal="center"/>
    </xf>
    <xf numFmtId="0" fontId="0" fillId="0" borderId="54" xfId="0" applyBorder="1" applyAlignment="1">
      <alignment horizontal="center"/>
    </xf>
    <xf numFmtId="0" fontId="20" fillId="0" borderId="0" xfId="0" applyFont="1" applyAlignment="1">
      <alignment horizontal="center"/>
    </xf>
    <xf numFmtId="0" fontId="2" fillId="0" borderId="35" xfId="0" applyFont="1" applyBorder="1" applyAlignment="1">
      <alignment horizontal="center"/>
    </xf>
    <xf numFmtId="0" fontId="2" fillId="0" borderId="37" xfId="0" applyFont="1" applyBorder="1" applyAlignment="1">
      <alignment horizontal="center"/>
    </xf>
    <xf numFmtId="0" fontId="2" fillId="2" borderId="38" xfId="0" applyFont="1" applyFill="1" applyBorder="1" applyAlignment="1">
      <alignment horizontal="left"/>
    </xf>
    <xf numFmtId="0" fontId="2" fillId="2" borderId="39" xfId="0" applyFont="1" applyFill="1" applyBorder="1" applyAlignment="1">
      <alignment horizontal="left"/>
    </xf>
    <xf numFmtId="0" fontId="2" fillId="2" borderId="40" xfId="0" applyFont="1" applyFill="1"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51" xfId="0"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0" fontId="0" fillId="0" borderId="50" xfId="0" applyBorder="1" applyAlignment="1">
      <alignment horizontal="center"/>
    </xf>
    <xf numFmtId="0" fontId="0" fillId="0" borderId="53" xfId="0" applyBorder="1" applyAlignment="1">
      <alignment horizontal="center"/>
    </xf>
    <xf numFmtId="0" fontId="0" fillId="0" borderId="56" xfId="0" applyBorder="1" applyAlignment="1">
      <alignment horizontal="center"/>
    </xf>
    <xf numFmtId="0" fontId="2" fillId="0" borderId="32" xfId="0" applyFont="1" applyBorder="1" applyAlignment="1">
      <alignment horizontal="center"/>
    </xf>
    <xf numFmtId="0" fontId="2" fillId="0" borderId="34"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2" borderId="48" xfId="0" applyFont="1" applyFill="1" applyBorder="1" applyAlignment="1">
      <alignment horizontal="center"/>
    </xf>
    <xf numFmtId="0" fontId="2" fillId="2" borderId="46"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49" fontId="4" fillId="0" borderId="5" xfId="0" applyNumberFormat="1" applyFont="1" applyFill="1" applyBorder="1" applyAlignment="1">
      <alignment horizontal="center"/>
    </xf>
    <xf numFmtId="49" fontId="4" fillId="0" borderId="6" xfId="0" applyNumberFormat="1" applyFont="1" applyFill="1" applyBorder="1" applyAlignment="1">
      <alignment horizontal="center"/>
    </xf>
    <xf numFmtId="0" fontId="5" fillId="2" borderId="8" xfId="0" applyFont="1" applyFill="1" applyBorder="1" applyAlignment="1">
      <alignment horizontal="center"/>
    </xf>
    <xf numFmtId="2" fontId="4" fillId="0" borderId="5" xfId="0" applyNumberFormat="1" applyFont="1" applyFill="1" applyBorder="1" applyAlignment="1">
      <alignment horizontal="center"/>
    </xf>
    <xf numFmtId="2" fontId="4" fillId="0" borderId="6" xfId="0" applyNumberFormat="1" applyFont="1" applyFill="1" applyBorder="1" applyAlignment="1">
      <alignment horizontal="center"/>
    </xf>
    <xf numFmtId="0" fontId="4" fillId="0" borderId="7" xfId="0" applyFont="1" applyFill="1" applyBorder="1" applyAlignment="1">
      <alignment horizontal="center"/>
    </xf>
    <xf numFmtId="0" fontId="5" fillId="3" borderId="66" xfId="0" applyFont="1" applyFill="1" applyBorder="1" applyAlignment="1">
      <alignment horizontal="center"/>
    </xf>
    <xf numFmtId="0" fontId="5" fillId="3" borderId="67" xfId="0" applyFont="1" applyFill="1" applyBorder="1" applyAlignment="1">
      <alignment horizontal="center"/>
    </xf>
    <xf numFmtId="0" fontId="22" fillId="2" borderId="0" xfId="1" applyFont="1" applyFill="1" applyBorder="1" applyAlignment="1">
      <alignment horizontal="left"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urrency 2" xfId="31"/>
    <cellStyle name="Currency 3" xfId="32"/>
    <cellStyle name="Explanatory Text 2" xfId="33"/>
    <cellStyle name="Good 2" xfId="34"/>
    <cellStyle name="Heading 1 2" xfId="35"/>
    <cellStyle name="Heading 2 2" xfId="36"/>
    <cellStyle name="Heading 2 3" xfId="37"/>
    <cellStyle name="Heading 3 2" xfId="38"/>
    <cellStyle name="Heading 4 2" xfId="39"/>
    <cellStyle name="Hyperlink 2" xfId="40"/>
    <cellStyle name="Input 2" xfId="41"/>
    <cellStyle name="Linked Cell 2" xfId="42"/>
    <cellStyle name="Neutral 2" xfId="43"/>
    <cellStyle name="Normal" xfId="0" builtinId="0"/>
    <cellStyle name="Normal 2" xfId="1"/>
    <cellStyle name="Normal 3" xfId="44"/>
    <cellStyle name="Normal 4" xfId="45"/>
    <cellStyle name="Normal 5" xfId="2"/>
    <cellStyle name="Note 2" xfId="46"/>
    <cellStyle name="Output 2" xfId="47"/>
    <cellStyle name="Percent 2" xfId="48"/>
    <cellStyle name="Title 2" xfId="49"/>
    <cellStyle name="Total 2" xfId="50"/>
    <cellStyle name="Warning Text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elgelerim\ilker\Pagos\SSZONE\New%20ideas\Budget&amp;Expense\sszone\+Savings%20by%20Cutting%20Expens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elgelerim\ilker\Pagos\SSZONE\New%20ideas\Budget&amp;Expense\+New\company_budget\Compan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heetName val="Readme"/>
      <sheetName val="PSW_Sheet"/>
    </sheetNames>
    <sheetDataSet>
      <sheetData sheetId="0">
        <row r="5">
          <cell r="AL5" t="str">
            <v>…</v>
          </cell>
          <cell r="AO5" t="b">
            <v>1</v>
          </cell>
        </row>
        <row r="6">
          <cell r="AL6" t="str">
            <v>a day</v>
          </cell>
          <cell r="AM6">
            <v>365</v>
          </cell>
        </row>
        <row r="7">
          <cell r="AL7" t="str">
            <v>in 2 days</v>
          </cell>
          <cell r="AM7">
            <v>182.5</v>
          </cell>
        </row>
        <row r="8">
          <cell r="AL8" t="str">
            <v>a week</v>
          </cell>
          <cell r="AM8">
            <v>52</v>
          </cell>
          <cell r="AO8">
            <v>30</v>
          </cell>
        </row>
        <row r="9">
          <cell r="AL9" t="str">
            <v>in 2 weeks</v>
          </cell>
          <cell r="AM9">
            <v>26</v>
          </cell>
        </row>
        <row r="10">
          <cell r="AL10" t="str">
            <v>a month</v>
          </cell>
          <cell r="AM10">
            <v>12</v>
          </cell>
        </row>
        <row r="11">
          <cell r="AL11" t="str">
            <v>in 2 months</v>
          </cell>
          <cell r="AM11">
            <v>6</v>
          </cell>
          <cell r="AO11">
            <v>0.05</v>
          </cell>
        </row>
        <row r="12">
          <cell r="AL12" t="str">
            <v>in 3 months</v>
          </cell>
          <cell r="AM12">
            <v>4</v>
          </cell>
        </row>
        <row r="13">
          <cell r="AL13" t="str">
            <v>in 6 months</v>
          </cell>
          <cell r="AM13">
            <v>2</v>
          </cell>
        </row>
        <row r="14">
          <cell r="AL14" t="str">
            <v>a year</v>
          </cell>
          <cell r="AM14">
            <v>1</v>
          </cell>
        </row>
        <row r="15">
          <cell r="AL15" t="str">
            <v>in 2 years</v>
          </cell>
          <cell r="AM15">
            <v>0.5</v>
          </cell>
          <cell r="AO15">
            <v>33</v>
          </cell>
        </row>
        <row r="16">
          <cell r="AL16" t="str">
            <v>in 3 years</v>
          </cell>
          <cell r="AM16">
            <v>0.33333333333333331</v>
          </cell>
        </row>
        <row r="27">
          <cell r="Z27">
            <v>3380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shboard"/>
      <sheetName val="Calc"/>
      <sheetName val="INFO"/>
      <sheetName val="Readme"/>
      <sheetName val="PSW_Sheet"/>
      <sheetName val="License"/>
    </sheetNames>
    <sheetDataSet>
      <sheetData sheetId="0">
        <row r="3">
          <cell r="B3" t="str">
            <v>INCOME</v>
          </cell>
        </row>
        <row r="4">
          <cell r="B4" t="str">
            <v>Current Assets</v>
          </cell>
          <cell r="C4" t="str">
            <v>Jan</v>
          </cell>
          <cell r="D4" t="str">
            <v>Feb</v>
          </cell>
          <cell r="E4" t="str">
            <v>Mar</v>
          </cell>
          <cell r="F4" t="str">
            <v>Apr</v>
          </cell>
          <cell r="G4" t="str">
            <v>May</v>
          </cell>
          <cell r="H4" t="str">
            <v>Jun</v>
          </cell>
          <cell r="I4" t="str">
            <v>Jul</v>
          </cell>
          <cell r="J4" t="str">
            <v>Aug</v>
          </cell>
          <cell r="K4" t="str">
            <v>Sep</v>
          </cell>
          <cell r="L4" t="str">
            <v>Oct</v>
          </cell>
          <cell r="M4" t="str">
            <v>Nov</v>
          </cell>
          <cell r="N4" t="str">
            <v>Dec</v>
          </cell>
          <cell r="O4" t="str">
            <v>Total</v>
          </cell>
        </row>
        <row r="5">
          <cell r="B5" t="str">
            <v>Cash</v>
          </cell>
          <cell r="C5">
            <v>327</v>
          </cell>
          <cell r="D5">
            <v>1777</v>
          </cell>
          <cell r="E5">
            <v>1231</v>
          </cell>
          <cell r="F5">
            <v>1161</v>
          </cell>
          <cell r="G5">
            <v>899</v>
          </cell>
          <cell r="H5">
            <v>210</v>
          </cell>
          <cell r="I5">
            <v>119</v>
          </cell>
          <cell r="J5">
            <v>1025</v>
          </cell>
          <cell r="K5">
            <v>1254</v>
          </cell>
          <cell r="L5">
            <v>1051</v>
          </cell>
          <cell r="M5">
            <v>1430</v>
          </cell>
          <cell r="N5">
            <v>1612</v>
          </cell>
          <cell r="O5">
            <v>12096</v>
          </cell>
        </row>
        <row r="6">
          <cell r="B6" t="str">
            <v>Investments</v>
          </cell>
          <cell r="C6">
            <v>1026</v>
          </cell>
          <cell r="D6">
            <v>1859</v>
          </cell>
          <cell r="E6">
            <v>1159</v>
          </cell>
          <cell r="F6">
            <v>191</v>
          </cell>
          <cell r="G6">
            <v>22</v>
          </cell>
          <cell r="H6">
            <v>1307</v>
          </cell>
          <cell r="I6">
            <v>522</v>
          </cell>
          <cell r="J6">
            <v>881</v>
          </cell>
          <cell r="K6">
            <v>1407</v>
          </cell>
          <cell r="L6">
            <v>801</v>
          </cell>
          <cell r="M6">
            <v>344</v>
          </cell>
          <cell r="N6">
            <v>849</v>
          </cell>
          <cell r="O6">
            <v>10368</v>
          </cell>
        </row>
        <row r="7">
          <cell r="B7" t="str">
            <v>Inventories</v>
          </cell>
          <cell r="C7">
            <v>1150</v>
          </cell>
          <cell r="D7">
            <v>1192</v>
          </cell>
          <cell r="E7">
            <v>1283</v>
          </cell>
          <cell r="F7">
            <v>99</v>
          </cell>
          <cell r="G7">
            <v>419</v>
          </cell>
          <cell r="H7">
            <v>840</v>
          </cell>
          <cell r="I7">
            <v>1902</v>
          </cell>
          <cell r="J7">
            <v>522</v>
          </cell>
          <cell r="K7">
            <v>77</v>
          </cell>
          <cell r="L7">
            <v>757</v>
          </cell>
          <cell r="M7">
            <v>1875</v>
          </cell>
          <cell r="N7">
            <v>781</v>
          </cell>
          <cell r="O7">
            <v>10897</v>
          </cell>
        </row>
        <row r="8">
          <cell r="B8" t="str">
            <v>Accounts receivable</v>
          </cell>
          <cell r="C8">
            <v>1413</v>
          </cell>
          <cell r="D8">
            <v>1049</v>
          </cell>
          <cell r="E8">
            <v>402</v>
          </cell>
          <cell r="F8">
            <v>1875</v>
          </cell>
          <cell r="G8">
            <v>1656</v>
          </cell>
          <cell r="H8">
            <v>526</v>
          </cell>
          <cell r="I8">
            <v>1168</v>
          </cell>
          <cell r="J8">
            <v>1774</v>
          </cell>
          <cell r="K8">
            <v>614</v>
          </cell>
          <cell r="L8">
            <v>1632</v>
          </cell>
          <cell r="M8">
            <v>1491</v>
          </cell>
          <cell r="N8">
            <v>77</v>
          </cell>
          <cell r="O8">
            <v>13677</v>
          </cell>
        </row>
        <row r="9">
          <cell r="B9" t="str">
            <v>Pre-paid expenses</v>
          </cell>
          <cell r="C9">
            <v>1325</v>
          </cell>
          <cell r="D9">
            <v>1935</v>
          </cell>
          <cell r="E9">
            <v>1131</v>
          </cell>
          <cell r="F9">
            <v>722</v>
          </cell>
          <cell r="G9">
            <v>1069</v>
          </cell>
          <cell r="H9">
            <v>1837</v>
          </cell>
          <cell r="I9">
            <v>1851</v>
          </cell>
          <cell r="J9">
            <v>1650</v>
          </cell>
          <cell r="K9">
            <v>1550</v>
          </cell>
          <cell r="L9">
            <v>1494</v>
          </cell>
          <cell r="M9">
            <v>1964</v>
          </cell>
          <cell r="N9">
            <v>212</v>
          </cell>
          <cell r="O9">
            <v>16740</v>
          </cell>
        </row>
        <row r="10">
          <cell r="B10" t="str">
            <v>Other</v>
          </cell>
          <cell r="C10">
            <v>1550</v>
          </cell>
          <cell r="D10">
            <v>1912</v>
          </cell>
          <cell r="E10">
            <v>329</v>
          </cell>
          <cell r="F10">
            <v>1004</v>
          </cell>
          <cell r="G10">
            <v>1988</v>
          </cell>
          <cell r="H10">
            <v>82</v>
          </cell>
          <cell r="I10">
            <v>167</v>
          </cell>
          <cell r="J10">
            <v>890</v>
          </cell>
          <cell r="K10">
            <v>1503</v>
          </cell>
          <cell r="L10">
            <v>319</v>
          </cell>
          <cell r="M10">
            <v>1545</v>
          </cell>
          <cell r="N10">
            <v>688</v>
          </cell>
          <cell r="O10">
            <v>11977</v>
          </cell>
        </row>
        <row r="11">
          <cell r="B11" t="str">
            <v>Total Current Assets</v>
          </cell>
          <cell r="C11">
            <v>6791</v>
          </cell>
          <cell r="D11">
            <v>9724</v>
          </cell>
          <cell r="E11">
            <v>5535</v>
          </cell>
          <cell r="F11">
            <v>5052</v>
          </cell>
          <cell r="G11">
            <v>6053</v>
          </cell>
          <cell r="H11">
            <v>4802</v>
          </cell>
          <cell r="I11">
            <v>5729</v>
          </cell>
          <cell r="J11">
            <v>6742</v>
          </cell>
          <cell r="K11">
            <v>6405</v>
          </cell>
          <cell r="L11">
            <v>6054</v>
          </cell>
          <cell r="M11">
            <v>8649</v>
          </cell>
          <cell r="N11">
            <v>4219</v>
          </cell>
          <cell r="O11">
            <v>75755</v>
          </cell>
        </row>
        <row r="13">
          <cell r="B13" t="str">
            <v>Fixed Assets</v>
          </cell>
          <cell r="C13" t="str">
            <v>Jan</v>
          </cell>
          <cell r="D13" t="str">
            <v>Feb</v>
          </cell>
          <cell r="E13" t="str">
            <v>Mar</v>
          </cell>
          <cell r="F13" t="str">
            <v>Apr</v>
          </cell>
          <cell r="G13" t="str">
            <v>May</v>
          </cell>
          <cell r="H13" t="str">
            <v>Jun</v>
          </cell>
          <cell r="I13" t="str">
            <v>Jul</v>
          </cell>
          <cell r="J13" t="str">
            <v>Aug</v>
          </cell>
          <cell r="K13" t="str">
            <v>Sep</v>
          </cell>
          <cell r="L13" t="str">
            <v>Oct</v>
          </cell>
          <cell r="M13" t="str">
            <v>Nov</v>
          </cell>
          <cell r="N13" t="str">
            <v>Dec</v>
          </cell>
          <cell r="O13" t="str">
            <v>Total</v>
          </cell>
        </row>
        <row r="14">
          <cell r="B14" t="str">
            <v>Property and equipment</v>
          </cell>
          <cell r="C14">
            <v>895</v>
          </cell>
          <cell r="D14">
            <v>853</v>
          </cell>
          <cell r="E14">
            <v>1173</v>
          </cell>
          <cell r="F14">
            <v>1431</v>
          </cell>
          <cell r="G14">
            <v>882</v>
          </cell>
          <cell r="H14">
            <v>1459</v>
          </cell>
          <cell r="I14">
            <v>1906</v>
          </cell>
          <cell r="J14">
            <v>427</v>
          </cell>
          <cell r="K14">
            <v>1418</v>
          </cell>
          <cell r="L14">
            <v>1085</v>
          </cell>
          <cell r="M14">
            <v>1674</v>
          </cell>
          <cell r="N14">
            <v>1497</v>
          </cell>
          <cell r="O14">
            <v>14700</v>
          </cell>
        </row>
        <row r="15">
          <cell r="B15" t="str">
            <v>Leasehold improvements</v>
          </cell>
          <cell r="C15">
            <v>141</v>
          </cell>
          <cell r="D15">
            <v>1215</v>
          </cell>
          <cell r="E15">
            <v>1548</v>
          </cell>
          <cell r="F15">
            <v>1381</v>
          </cell>
          <cell r="G15">
            <v>1165</v>
          </cell>
          <cell r="H15">
            <v>1944</v>
          </cell>
          <cell r="I15">
            <v>1906</v>
          </cell>
          <cell r="J15">
            <v>830</v>
          </cell>
          <cell r="K15">
            <v>1469</v>
          </cell>
          <cell r="L15">
            <v>49</v>
          </cell>
          <cell r="M15">
            <v>1401</v>
          </cell>
          <cell r="N15">
            <v>583</v>
          </cell>
          <cell r="O15">
            <v>13632</v>
          </cell>
        </row>
        <row r="16">
          <cell r="B16" t="str">
            <v>Equity and other investments</v>
          </cell>
          <cell r="C16">
            <v>1305</v>
          </cell>
          <cell r="D16">
            <v>1455</v>
          </cell>
          <cell r="E16">
            <v>97</v>
          </cell>
          <cell r="F16">
            <v>161</v>
          </cell>
          <cell r="G16">
            <v>280</v>
          </cell>
          <cell r="H16">
            <v>891</v>
          </cell>
          <cell r="I16">
            <v>892</v>
          </cell>
          <cell r="J16">
            <v>825</v>
          </cell>
          <cell r="K16">
            <v>1323</v>
          </cell>
          <cell r="L16">
            <v>1706</v>
          </cell>
          <cell r="M16">
            <v>1003</v>
          </cell>
          <cell r="N16">
            <v>484</v>
          </cell>
          <cell r="O16">
            <v>10422</v>
          </cell>
        </row>
        <row r="17">
          <cell r="B17" t="str">
            <v>Less accumulated depreciation</v>
          </cell>
          <cell r="C17">
            <v>952</v>
          </cell>
          <cell r="D17">
            <v>533</v>
          </cell>
          <cell r="E17">
            <v>217</v>
          </cell>
          <cell r="F17">
            <v>870</v>
          </cell>
          <cell r="G17">
            <v>520</v>
          </cell>
          <cell r="H17">
            <v>491</v>
          </cell>
          <cell r="I17">
            <v>1708</v>
          </cell>
          <cell r="J17">
            <v>1401</v>
          </cell>
          <cell r="K17">
            <v>1815</v>
          </cell>
          <cell r="L17">
            <v>1426</v>
          </cell>
          <cell r="M17">
            <v>1773</v>
          </cell>
          <cell r="N17">
            <v>1086</v>
          </cell>
          <cell r="O17">
            <v>12792</v>
          </cell>
        </row>
        <row r="18">
          <cell r="B18" t="str">
            <v>Total Fixed Assets</v>
          </cell>
          <cell r="C18">
            <v>3293</v>
          </cell>
          <cell r="D18">
            <v>4056</v>
          </cell>
          <cell r="E18">
            <v>3035</v>
          </cell>
          <cell r="F18">
            <v>3843</v>
          </cell>
          <cell r="G18">
            <v>2847</v>
          </cell>
          <cell r="H18">
            <v>4785</v>
          </cell>
          <cell r="I18">
            <v>6412</v>
          </cell>
          <cell r="J18">
            <v>3483</v>
          </cell>
          <cell r="K18">
            <v>6025</v>
          </cell>
          <cell r="L18">
            <v>4266</v>
          </cell>
          <cell r="M18">
            <v>5851</v>
          </cell>
          <cell r="N18">
            <v>3650</v>
          </cell>
          <cell r="O18">
            <v>51546</v>
          </cell>
        </row>
        <row r="20">
          <cell r="B20" t="str">
            <v>Other Assets</v>
          </cell>
          <cell r="C20" t="str">
            <v>Jan</v>
          </cell>
          <cell r="D20" t="str">
            <v>Feb</v>
          </cell>
          <cell r="E20" t="str">
            <v>Mar</v>
          </cell>
          <cell r="F20" t="str">
            <v>Apr</v>
          </cell>
          <cell r="G20" t="str">
            <v>May</v>
          </cell>
          <cell r="H20" t="str">
            <v>Jun</v>
          </cell>
          <cell r="I20" t="str">
            <v>Jul</v>
          </cell>
          <cell r="J20" t="str">
            <v>Aug</v>
          </cell>
          <cell r="K20" t="str">
            <v>Sep</v>
          </cell>
          <cell r="L20" t="str">
            <v>Oct</v>
          </cell>
          <cell r="M20" t="str">
            <v>Nov</v>
          </cell>
          <cell r="N20" t="str">
            <v>Dec</v>
          </cell>
          <cell r="O20" t="str">
            <v>Total</v>
          </cell>
        </row>
        <row r="21">
          <cell r="B21" t="str">
            <v>Goodwill</v>
          </cell>
          <cell r="C21">
            <v>44</v>
          </cell>
          <cell r="D21">
            <v>112</v>
          </cell>
          <cell r="E21">
            <v>483</v>
          </cell>
          <cell r="F21">
            <v>945</v>
          </cell>
          <cell r="G21">
            <v>1086</v>
          </cell>
          <cell r="H21">
            <v>1432</v>
          </cell>
          <cell r="I21">
            <v>1352</v>
          </cell>
          <cell r="J21">
            <v>1654</v>
          </cell>
          <cell r="K21">
            <v>1670</v>
          </cell>
          <cell r="L21">
            <v>769</v>
          </cell>
          <cell r="M21">
            <v>1926</v>
          </cell>
          <cell r="N21">
            <v>91</v>
          </cell>
          <cell r="O21">
            <v>11564</v>
          </cell>
        </row>
        <row r="22">
          <cell r="B22" t="str">
            <v>Other</v>
          </cell>
          <cell r="C22">
            <v>1280</v>
          </cell>
          <cell r="D22">
            <v>613</v>
          </cell>
          <cell r="E22">
            <v>848</v>
          </cell>
          <cell r="F22">
            <v>1141</v>
          </cell>
          <cell r="G22">
            <v>391</v>
          </cell>
          <cell r="H22">
            <v>331</v>
          </cell>
          <cell r="I22">
            <v>146</v>
          </cell>
          <cell r="J22">
            <v>1080</v>
          </cell>
          <cell r="K22">
            <v>109</v>
          </cell>
          <cell r="L22">
            <v>1501</v>
          </cell>
          <cell r="M22">
            <v>1309</v>
          </cell>
          <cell r="N22">
            <v>1220</v>
          </cell>
          <cell r="O22">
            <v>9969</v>
          </cell>
        </row>
        <row r="23">
          <cell r="O23">
            <v>0</v>
          </cell>
        </row>
        <row r="24">
          <cell r="O24">
            <v>0</v>
          </cell>
        </row>
        <row r="25">
          <cell r="B25" t="str">
            <v>Total Other Assets</v>
          </cell>
          <cell r="C25">
            <v>44</v>
          </cell>
          <cell r="D25">
            <v>112</v>
          </cell>
          <cell r="E25">
            <v>483</v>
          </cell>
          <cell r="F25">
            <v>945</v>
          </cell>
          <cell r="G25">
            <v>1086</v>
          </cell>
          <cell r="H25">
            <v>1432</v>
          </cell>
          <cell r="I25">
            <v>1352</v>
          </cell>
          <cell r="J25">
            <v>1654</v>
          </cell>
          <cell r="K25">
            <v>1670</v>
          </cell>
          <cell r="L25">
            <v>769</v>
          </cell>
          <cell r="M25">
            <v>1926</v>
          </cell>
          <cell r="N25">
            <v>91</v>
          </cell>
          <cell r="O25">
            <v>11564</v>
          </cell>
        </row>
        <row r="27">
          <cell r="B27" t="str">
            <v>TOTAL INCOME</v>
          </cell>
          <cell r="O27">
            <v>138865</v>
          </cell>
        </row>
        <row r="29">
          <cell r="B29" t="str">
            <v>EXPENSES</v>
          </cell>
        </row>
        <row r="30">
          <cell r="B30" t="str">
            <v>Current Liabilities</v>
          </cell>
          <cell r="C30" t="str">
            <v>Jan</v>
          </cell>
          <cell r="D30" t="str">
            <v>Feb</v>
          </cell>
          <cell r="E30" t="str">
            <v>Mar</v>
          </cell>
          <cell r="F30" t="str">
            <v>Apr</v>
          </cell>
          <cell r="G30" t="str">
            <v>May</v>
          </cell>
          <cell r="H30" t="str">
            <v>Jun</v>
          </cell>
          <cell r="I30" t="str">
            <v>Jul</v>
          </cell>
          <cell r="J30" t="str">
            <v>Aug</v>
          </cell>
          <cell r="K30" t="str">
            <v>Sep</v>
          </cell>
          <cell r="L30" t="str">
            <v>Oct</v>
          </cell>
          <cell r="M30" t="str">
            <v>Nov</v>
          </cell>
          <cell r="N30" t="str">
            <v>Dec</v>
          </cell>
          <cell r="O30" t="str">
            <v>Total</v>
          </cell>
        </row>
        <row r="31">
          <cell r="B31" t="str">
            <v>Accounts payable</v>
          </cell>
          <cell r="C31">
            <v>1113</v>
          </cell>
          <cell r="D31">
            <v>1397</v>
          </cell>
          <cell r="E31">
            <v>162</v>
          </cell>
          <cell r="F31">
            <v>717</v>
          </cell>
          <cell r="G31">
            <v>1491</v>
          </cell>
          <cell r="H31">
            <v>261</v>
          </cell>
          <cell r="I31">
            <v>888</v>
          </cell>
          <cell r="J31">
            <v>1054</v>
          </cell>
          <cell r="K31">
            <v>78</v>
          </cell>
          <cell r="L31">
            <v>326</v>
          </cell>
          <cell r="M31">
            <v>1511</v>
          </cell>
          <cell r="N31">
            <v>954</v>
          </cell>
          <cell r="O31">
            <v>9952</v>
          </cell>
        </row>
        <row r="32">
          <cell r="B32" t="str">
            <v>Accrued wages</v>
          </cell>
          <cell r="C32">
            <v>1471</v>
          </cell>
          <cell r="D32">
            <v>110</v>
          </cell>
          <cell r="E32">
            <v>1190</v>
          </cell>
          <cell r="F32">
            <v>1512</v>
          </cell>
          <cell r="G32">
            <v>1018</v>
          </cell>
          <cell r="H32">
            <v>1725</v>
          </cell>
          <cell r="I32">
            <v>646</v>
          </cell>
          <cell r="J32">
            <v>420</v>
          </cell>
          <cell r="K32">
            <v>394</v>
          </cell>
          <cell r="L32">
            <v>1876</v>
          </cell>
          <cell r="M32">
            <v>996</v>
          </cell>
          <cell r="N32">
            <v>1748</v>
          </cell>
          <cell r="O32">
            <v>13106</v>
          </cell>
        </row>
        <row r="33">
          <cell r="B33" t="str">
            <v>Accrued compensation</v>
          </cell>
          <cell r="C33">
            <v>852</v>
          </cell>
          <cell r="D33">
            <v>497</v>
          </cell>
          <cell r="E33">
            <v>96</v>
          </cell>
          <cell r="F33">
            <v>1162</v>
          </cell>
          <cell r="G33">
            <v>582</v>
          </cell>
          <cell r="H33">
            <v>892</v>
          </cell>
          <cell r="I33">
            <v>1627</v>
          </cell>
          <cell r="J33">
            <v>1300</v>
          </cell>
          <cell r="K33">
            <v>935</v>
          </cell>
          <cell r="L33">
            <v>1834</v>
          </cell>
          <cell r="M33">
            <v>215</v>
          </cell>
          <cell r="N33">
            <v>413</v>
          </cell>
          <cell r="O33">
            <v>10405</v>
          </cell>
        </row>
        <row r="34">
          <cell r="B34" t="str">
            <v>Income taxes payable</v>
          </cell>
          <cell r="C34">
            <v>1804</v>
          </cell>
          <cell r="D34">
            <v>472</v>
          </cell>
          <cell r="E34">
            <v>902</v>
          </cell>
          <cell r="F34">
            <v>956</v>
          </cell>
          <cell r="G34">
            <v>563</v>
          </cell>
          <cell r="H34">
            <v>1805</v>
          </cell>
          <cell r="I34">
            <v>456</v>
          </cell>
          <cell r="J34">
            <v>406</v>
          </cell>
          <cell r="K34">
            <v>491</v>
          </cell>
          <cell r="L34">
            <v>733</v>
          </cell>
          <cell r="M34">
            <v>486</v>
          </cell>
          <cell r="N34">
            <v>1966</v>
          </cell>
          <cell r="O34">
            <v>11040</v>
          </cell>
        </row>
        <row r="35">
          <cell r="B35" t="str">
            <v>Unearned revenue</v>
          </cell>
          <cell r="C35">
            <v>719</v>
          </cell>
          <cell r="D35">
            <v>1109</v>
          </cell>
          <cell r="E35">
            <v>1853</v>
          </cell>
          <cell r="F35">
            <v>258</v>
          </cell>
          <cell r="G35">
            <v>208</v>
          </cell>
          <cell r="H35">
            <v>1299</v>
          </cell>
          <cell r="I35">
            <v>435</v>
          </cell>
          <cell r="J35">
            <v>1004</v>
          </cell>
          <cell r="K35">
            <v>442</v>
          </cell>
          <cell r="L35">
            <v>472</v>
          </cell>
          <cell r="M35">
            <v>127</v>
          </cell>
          <cell r="N35">
            <v>877</v>
          </cell>
          <cell r="O35">
            <v>8803</v>
          </cell>
        </row>
        <row r="36">
          <cell r="B36" t="str">
            <v>Other</v>
          </cell>
          <cell r="C36">
            <v>3</v>
          </cell>
          <cell r="D36">
            <v>0</v>
          </cell>
          <cell r="E36">
            <v>809</v>
          </cell>
          <cell r="F36">
            <v>806</v>
          </cell>
          <cell r="G36">
            <v>341</v>
          </cell>
          <cell r="H36">
            <v>824</v>
          </cell>
          <cell r="I36">
            <v>266</v>
          </cell>
          <cell r="J36">
            <v>726</v>
          </cell>
          <cell r="K36">
            <v>1997</v>
          </cell>
          <cell r="L36">
            <v>1060</v>
          </cell>
          <cell r="M36">
            <v>97</v>
          </cell>
          <cell r="N36">
            <v>923</v>
          </cell>
          <cell r="O36">
            <v>7852</v>
          </cell>
        </row>
        <row r="37">
          <cell r="B37" t="str">
            <v>Total Current Liabilities</v>
          </cell>
          <cell r="C37">
            <v>5962</v>
          </cell>
          <cell r="D37">
            <v>3585</v>
          </cell>
          <cell r="E37">
            <v>5012</v>
          </cell>
          <cell r="F37">
            <v>5411</v>
          </cell>
          <cell r="G37">
            <v>4203</v>
          </cell>
          <cell r="H37">
            <v>6806</v>
          </cell>
          <cell r="I37">
            <v>4318</v>
          </cell>
          <cell r="J37">
            <v>4910</v>
          </cell>
          <cell r="K37">
            <v>4337</v>
          </cell>
          <cell r="L37">
            <v>6301</v>
          </cell>
          <cell r="M37">
            <v>3432</v>
          </cell>
          <cell r="N37">
            <v>6881</v>
          </cell>
          <cell r="O37">
            <v>61158</v>
          </cell>
        </row>
        <row r="39">
          <cell r="B39" t="str">
            <v>Long-term Liabilities</v>
          </cell>
          <cell r="C39" t="str">
            <v>Jan</v>
          </cell>
          <cell r="D39" t="str">
            <v>Feb</v>
          </cell>
          <cell r="E39" t="str">
            <v>Mar</v>
          </cell>
          <cell r="F39" t="str">
            <v>Apr</v>
          </cell>
          <cell r="G39" t="str">
            <v>May</v>
          </cell>
          <cell r="H39" t="str">
            <v>Jun</v>
          </cell>
          <cell r="I39" t="str">
            <v>Jul</v>
          </cell>
          <cell r="J39" t="str">
            <v>Aug</v>
          </cell>
          <cell r="K39" t="str">
            <v>Sep</v>
          </cell>
          <cell r="L39" t="str">
            <v>Oct</v>
          </cell>
          <cell r="M39" t="str">
            <v>Nov</v>
          </cell>
          <cell r="N39" t="str">
            <v>Dec</v>
          </cell>
          <cell r="O39" t="str">
            <v>Total</v>
          </cell>
        </row>
        <row r="40">
          <cell r="B40" t="str">
            <v>Mortgage payable</v>
          </cell>
          <cell r="C40">
            <v>1190</v>
          </cell>
          <cell r="D40">
            <v>113</v>
          </cell>
          <cell r="E40">
            <v>1990</v>
          </cell>
          <cell r="F40">
            <v>516</v>
          </cell>
          <cell r="G40">
            <v>1508</v>
          </cell>
          <cell r="H40">
            <v>496</v>
          </cell>
          <cell r="I40">
            <v>1482</v>
          </cell>
          <cell r="J40">
            <v>148</v>
          </cell>
          <cell r="K40">
            <v>404</v>
          </cell>
          <cell r="L40">
            <v>1114</v>
          </cell>
          <cell r="M40">
            <v>550</v>
          </cell>
          <cell r="N40">
            <v>1864</v>
          </cell>
          <cell r="O40">
            <v>11375</v>
          </cell>
        </row>
        <row r="41">
          <cell r="B41" t="str">
            <v>Other</v>
          </cell>
          <cell r="C41">
            <v>1262</v>
          </cell>
          <cell r="D41">
            <v>1783</v>
          </cell>
          <cell r="E41">
            <v>1456</v>
          </cell>
          <cell r="F41">
            <v>508</v>
          </cell>
          <cell r="G41">
            <v>386</v>
          </cell>
          <cell r="H41">
            <v>1947</v>
          </cell>
          <cell r="I41">
            <v>1372</v>
          </cell>
          <cell r="J41">
            <v>841</v>
          </cell>
          <cell r="K41">
            <v>822</v>
          </cell>
          <cell r="L41">
            <v>594</v>
          </cell>
          <cell r="M41">
            <v>1514</v>
          </cell>
          <cell r="N41">
            <v>1413</v>
          </cell>
          <cell r="O41">
            <v>13898</v>
          </cell>
        </row>
        <row r="42">
          <cell r="O42">
            <v>0</v>
          </cell>
        </row>
        <row r="43">
          <cell r="O43">
            <v>0</v>
          </cell>
        </row>
        <row r="44">
          <cell r="B44" t="str">
            <v>Total Long-term Liabilities</v>
          </cell>
          <cell r="C44">
            <v>2452</v>
          </cell>
          <cell r="D44">
            <v>1896</v>
          </cell>
          <cell r="E44">
            <v>3446</v>
          </cell>
          <cell r="F44">
            <v>1024</v>
          </cell>
          <cell r="G44">
            <v>1894</v>
          </cell>
          <cell r="H44">
            <v>2443</v>
          </cell>
          <cell r="I44">
            <v>2854</v>
          </cell>
          <cell r="J44">
            <v>989</v>
          </cell>
          <cell r="K44">
            <v>1226</v>
          </cell>
          <cell r="L44">
            <v>1708</v>
          </cell>
          <cell r="M44">
            <v>2064</v>
          </cell>
          <cell r="N44">
            <v>3277</v>
          </cell>
          <cell r="O44">
            <v>25273</v>
          </cell>
        </row>
        <row r="46">
          <cell r="B46" t="str">
            <v>Owner's Equity</v>
          </cell>
          <cell r="C46" t="str">
            <v>Jan</v>
          </cell>
          <cell r="D46" t="str">
            <v>Feb</v>
          </cell>
          <cell r="E46" t="str">
            <v>Mar</v>
          </cell>
          <cell r="F46" t="str">
            <v>Apr</v>
          </cell>
          <cell r="G46" t="str">
            <v>May</v>
          </cell>
          <cell r="H46" t="str">
            <v>Jun</v>
          </cell>
          <cell r="I46" t="str">
            <v>Jul</v>
          </cell>
          <cell r="J46" t="str">
            <v>Aug</v>
          </cell>
          <cell r="K46" t="str">
            <v>Sep</v>
          </cell>
          <cell r="L46" t="str">
            <v>Oct</v>
          </cell>
          <cell r="M46" t="str">
            <v>Nov</v>
          </cell>
          <cell r="N46" t="str">
            <v>Dec</v>
          </cell>
          <cell r="O46" t="str">
            <v>Total</v>
          </cell>
        </row>
        <row r="47">
          <cell r="B47" t="str">
            <v>Investment capital</v>
          </cell>
          <cell r="C47">
            <v>18</v>
          </cell>
          <cell r="D47">
            <v>1487</v>
          </cell>
          <cell r="E47">
            <v>436</v>
          </cell>
          <cell r="F47">
            <v>262</v>
          </cell>
          <cell r="G47">
            <v>566</v>
          </cell>
          <cell r="H47">
            <v>656</v>
          </cell>
          <cell r="I47">
            <v>605</v>
          </cell>
          <cell r="J47">
            <v>863</v>
          </cell>
          <cell r="K47">
            <v>592</v>
          </cell>
          <cell r="L47">
            <v>1391</v>
          </cell>
          <cell r="M47">
            <v>1849</v>
          </cell>
          <cell r="N47">
            <v>849</v>
          </cell>
          <cell r="O47">
            <v>9574</v>
          </cell>
        </row>
        <row r="48">
          <cell r="B48" t="str">
            <v>Accumulated retained earnings</v>
          </cell>
          <cell r="C48">
            <v>1932</v>
          </cell>
          <cell r="D48">
            <v>178</v>
          </cell>
          <cell r="E48">
            <v>211</v>
          </cell>
          <cell r="F48">
            <v>1881</v>
          </cell>
          <cell r="G48">
            <v>861</v>
          </cell>
          <cell r="H48">
            <v>280</v>
          </cell>
          <cell r="I48">
            <v>742</v>
          </cell>
          <cell r="J48">
            <v>272</v>
          </cell>
          <cell r="K48">
            <v>223</v>
          </cell>
          <cell r="L48">
            <v>1682</v>
          </cell>
          <cell r="M48">
            <v>1421</v>
          </cell>
          <cell r="N48">
            <v>1452</v>
          </cell>
          <cell r="O48">
            <v>11135</v>
          </cell>
        </row>
        <row r="49">
          <cell r="O49">
            <v>0</v>
          </cell>
        </row>
        <row r="50">
          <cell r="O50">
            <v>0</v>
          </cell>
        </row>
        <row r="51">
          <cell r="B51" t="str">
            <v>Total Owner's Equity</v>
          </cell>
          <cell r="C51">
            <v>1950</v>
          </cell>
          <cell r="D51">
            <v>1665</v>
          </cell>
          <cell r="E51">
            <v>647</v>
          </cell>
          <cell r="F51">
            <v>2143</v>
          </cell>
          <cell r="G51">
            <v>1427</v>
          </cell>
          <cell r="H51">
            <v>936</v>
          </cell>
          <cell r="I51">
            <v>1347</v>
          </cell>
          <cell r="J51">
            <v>1135</v>
          </cell>
          <cell r="K51">
            <v>815</v>
          </cell>
          <cell r="L51">
            <v>3073</v>
          </cell>
          <cell r="M51">
            <v>3270</v>
          </cell>
          <cell r="N51">
            <v>2301</v>
          </cell>
          <cell r="O51">
            <v>20709</v>
          </cell>
        </row>
        <row r="53">
          <cell r="B53" t="str">
            <v>TOTAL EXPENSE</v>
          </cell>
          <cell r="O53">
            <v>107140</v>
          </cell>
        </row>
      </sheetData>
      <sheetData sheetId="1"/>
      <sheetData sheetId="2">
        <row r="2">
          <cell r="F2">
            <v>1</v>
          </cell>
          <cell r="G2">
            <v>2</v>
          </cell>
          <cell r="H2">
            <v>6</v>
          </cell>
          <cell r="S2" t="str">
            <v>$</v>
          </cell>
          <cell r="T2" t="str">
            <v>$#,##</v>
          </cell>
        </row>
        <row r="3">
          <cell r="F3">
            <v>2</v>
          </cell>
          <cell r="G3">
            <v>11</v>
          </cell>
          <cell r="H3">
            <v>4</v>
          </cell>
        </row>
        <row r="4">
          <cell r="F4">
            <v>3</v>
          </cell>
          <cell r="G4">
            <v>18</v>
          </cell>
          <cell r="H4">
            <v>4</v>
          </cell>
        </row>
      </sheetData>
      <sheetData sheetId="3">
        <row r="3">
          <cell r="C3" t="str">
            <v>ABC Corp.</v>
          </cell>
        </row>
        <row r="4">
          <cell r="C4">
            <v>2012</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1.spreadsheetweb.com/SpreadsheetWEB/"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07"/>
  <sheetViews>
    <sheetView showGridLines="0" zoomScale="85" zoomScaleNormal="85" workbookViewId="0">
      <selection activeCell="AG15" sqref="AG15"/>
    </sheetView>
  </sheetViews>
  <sheetFormatPr defaultRowHeight="15" x14ac:dyDescent="0.25"/>
  <cols>
    <col min="1" max="4" width="4.7109375" customWidth="1"/>
    <col min="5" max="5" width="8.7109375" customWidth="1"/>
    <col min="6" max="8" width="4.7109375" customWidth="1"/>
    <col min="9" max="9" width="8.7109375" customWidth="1"/>
    <col min="10" max="12" width="4.7109375" customWidth="1"/>
    <col min="13" max="13" width="8.7109375" customWidth="1"/>
    <col min="14" max="16" width="4.7109375" customWidth="1"/>
    <col min="17" max="17" width="8.7109375" customWidth="1"/>
    <col min="18" max="20" width="4.7109375" customWidth="1"/>
    <col min="21" max="21" width="8.7109375" customWidth="1"/>
    <col min="22" max="24" width="4.7109375" customWidth="1"/>
    <col min="25" max="25" width="8.7109375" customWidth="1"/>
    <col min="26" max="28" width="4.7109375" customWidth="1"/>
    <col min="29" max="29" width="8.7109375" customWidth="1"/>
    <col min="30" max="33" width="4.7109375" customWidth="1"/>
  </cols>
  <sheetData>
    <row r="2" spans="1:31" ht="18.75" x14ac:dyDescent="0.3">
      <c r="C2" s="25"/>
      <c r="D2" s="25"/>
      <c r="E2" s="25"/>
      <c r="F2" s="83" t="str">
        <f>"Shift Schedule for "&amp;Readme!G5&amp;"/"&amp;Year</f>
        <v>Shift Schedule for Sep/2012</v>
      </c>
      <c r="G2" s="83"/>
      <c r="H2" s="83"/>
      <c r="I2" s="83"/>
      <c r="J2" s="83"/>
      <c r="K2" s="83"/>
      <c r="L2" s="83"/>
      <c r="M2" s="83"/>
      <c r="N2" s="83"/>
      <c r="O2" s="83"/>
      <c r="P2" s="83"/>
      <c r="Q2" s="83"/>
      <c r="R2" s="83"/>
      <c r="S2" s="83"/>
      <c r="T2" s="83"/>
      <c r="U2" s="83"/>
      <c r="V2" s="83"/>
      <c r="W2" s="83"/>
      <c r="X2" s="83"/>
      <c r="Y2" s="83"/>
      <c r="Z2" s="82"/>
      <c r="AA2" s="82"/>
      <c r="AB2" s="82"/>
      <c r="AC2" s="19"/>
    </row>
    <row r="3" spans="1:31" ht="12.95" customHeight="1" thickBot="1" x14ac:dyDescent="0.3">
      <c r="A3" s="13"/>
      <c r="B3" s="17">
        <f>Calculations!I7</f>
        <v>3</v>
      </c>
      <c r="C3" s="17"/>
      <c r="D3" s="17"/>
      <c r="E3" s="17"/>
      <c r="F3" s="17">
        <f>B3+1</f>
        <v>4</v>
      </c>
      <c r="G3" s="17"/>
      <c r="H3" s="17"/>
      <c r="I3" s="17"/>
      <c r="J3" s="17">
        <f>F3+1</f>
        <v>5</v>
      </c>
      <c r="K3" s="17"/>
      <c r="L3" s="17"/>
      <c r="M3" s="17"/>
      <c r="N3" s="17">
        <f>J3+1</f>
        <v>6</v>
      </c>
      <c r="O3" s="17"/>
      <c r="P3" s="17"/>
      <c r="Q3" s="17"/>
      <c r="R3" s="17">
        <f>N3+1</f>
        <v>7</v>
      </c>
      <c r="S3" s="17"/>
      <c r="T3" s="17"/>
      <c r="U3" s="17"/>
      <c r="V3" s="17">
        <f>R3+1</f>
        <v>8</v>
      </c>
      <c r="W3" s="17"/>
      <c r="X3" s="17"/>
      <c r="Y3" s="17"/>
      <c r="Z3" s="17">
        <f>V3+1</f>
        <v>9</v>
      </c>
      <c r="AA3" s="17"/>
      <c r="AB3" s="17"/>
      <c r="AC3" s="17"/>
      <c r="AD3" s="7"/>
      <c r="AE3" s="7"/>
    </row>
    <row r="4" spans="1:31" ht="12.95" customHeight="1" x14ac:dyDescent="0.25">
      <c r="A4" s="14"/>
      <c r="B4" s="105">
        <f>DATE(Year,Sel_Month,B3)</f>
        <v>41155</v>
      </c>
      <c r="C4" s="106"/>
      <c r="D4" s="106"/>
      <c r="E4" s="107"/>
      <c r="F4" s="105">
        <f>DATE(Year,Sel_Month,F3)</f>
        <v>41156</v>
      </c>
      <c r="G4" s="106"/>
      <c r="H4" s="106"/>
      <c r="I4" s="107"/>
      <c r="J4" s="105">
        <f>DATE(Year,Sel_Month,J3)</f>
        <v>41157</v>
      </c>
      <c r="K4" s="106"/>
      <c r="L4" s="106"/>
      <c r="M4" s="107"/>
      <c r="N4" s="105">
        <f>DATE(Year,Sel_Month,N3)</f>
        <v>41158</v>
      </c>
      <c r="O4" s="106"/>
      <c r="P4" s="106"/>
      <c r="Q4" s="107"/>
      <c r="R4" s="105">
        <f>DATE(Year,Sel_Month,R3)</f>
        <v>41159</v>
      </c>
      <c r="S4" s="106"/>
      <c r="T4" s="106"/>
      <c r="U4" s="107"/>
      <c r="V4" s="105">
        <f>DATE(Year,Sel_Month,V3)</f>
        <v>41160</v>
      </c>
      <c r="W4" s="106"/>
      <c r="X4" s="106"/>
      <c r="Y4" s="107"/>
      <c r="Z4" s="105">
        <f>DATE(Year,Sel_Month,Z3)</f>
        <v>41161</v>
      </c>
      <c r="AA4" s="106"/>
      <c r="AB4" s="106"/>
      <c r="AC4" s="107"/>
      <c r="AD4" s="7"/>
      <c r="AE4" s="7"/>
    </row>
    <row r="5" spans="1:31" ht="12.95" customHeight="1" x14ac:dyDescent="0.25">
      <c r="A5" s="14"/>
      <c r="B5" s="102" t="str">
        <f>HLOOKUP(CalendarType,Days,2,0)</f>
        <v>Monday</v>
      </c>
      <c r="C5" s="103"/>
      <c r="D5" s="103"/>
      <c r="E5" s="104"/>
      <c r="F5" s="102" t="str">
        <f>HLOOKUP(CalendarType,Days,3,0)</f>
        <v>Tuesday</v>
      </c>
      <c r="G5" s="103"/>
      <c r="H5" s="103"/>
      <c r="I5" s="104"/>
      <c r="J5" s="102" t="str">
        <f>HLOOKUP(CalendarType,Days,4,0)</f>
        <v>Wednesday</v>
      </c>
      <c r="K5" s="103"/>
      <c r="L5" s="103"/>
      <c r="M5" s="104"/>
      <c r="N5" s="102" t="str">
        <f>HLOOKUP(CalendarType,Days,5,0)</f>
        <v>Thursday</v>
      </c>
      <c r="O5" s="103"/>
      <c r="P5" s="103"/>
      <c r="Q5" s="104"/>
      <c r="R5" s="102" t="str">
        <f>HLOOKUP(CalendarType,Days,6,0)</f>
        <v>Friday</v>
      </c>
      <c r="S5" s="103"/>
      <c r="T5" s="103"/>
      <c r="U5" s="104"/>
      <c r="V5" s="102" t="str">
        <f>HLOOKUP(CalendarType,Days,7,0)</f>
        <v>Saturday</v>
      </c>
      <c r="W5" s="103"/>
      <c r="X5" s="103"/>
      <c r="Y5" s="104"/>
      <c r="Z5" s="102" t="str">
        <f>HLOOKUP(CalendarType,Days,8,0)</f>
        <v>Sunday</v>
      </c>
      <c r="AA5" s="103"/>
      <c r="AB5" s="103"/>
      <c r="AC5" s="104"/>
      <c r="AD5" s="7"/>
      <c r="AE5" s="7"/>
    </row>
    <row r="6" spans="1:31" ht="12.95" customHeight="1" x14ac:dyDescent="0.25">
      <c r="A6" s="14"/>
      <c r="B6" s="98" t="s">
        <v>30</v>
      </c>
      <c r="C6" s="99"/>
      <c r="D6" s="100" t="s">
        <v>31</v>
      </c>
      <c r="E6" s="101"/>
      <c r="F6" s="98" t="s">
        <v>30</v>
      </c>
      <c r="G6" s="99"/>
      <c r="H6" s="100" t="s">
        <v>31</v>
      </c>
      <c r="I6" s="101"/>
      <c r="J6" s="98" t="s">
        <v>30</v>
      </c>
      <c r="K6" s="99"/>
      <c r="L6" s="100" t="s">
        <v>31</v>
      </c>
      <c r="M6" s="101"/>
      <c r="N6" s="98" t="s">
        <v>30</v>
      </c>
      <c r="O6" s="99"/>
      <c r="P6" s="100" t="s">
        <v>31</v>
      </c>
      <c r="Q6" s="101"/>
      <c r="R6" s="98" t="s">
        <v>30</v>
      </c>
      <c r="S6" s="99"/>
      <c r="T6" s="100" t="s">
        <v>31</v>
      </c>
      <c r="U6" s="101"/>
      <c r="V6" s="98" t="s">
        <v>30</v>
      </c>
      <c r="W6" s="99"/>
      <c r="X6" s="100" t="s">
        <v>31</v>
      </c>
      <c r="Y6" s="101"/>
      <c r="Z6" s="98" t="s">
        <v>30</v>
      </c>
      <c r="AA6" s="99"/>
      <c r="AB6" s="100" t="s">
        <v>31</v>
      </c>
      <c r="AC6" s="101"/>
      <c r="AD6" s="7"/>
      <c r="AE6" s="7"/>
    </row>
    <row r="7" spans="1:31" ht="12.95" customHeight="1" x14ac:dyDescent="0.25">
      <c r="A7" s="14"/>
      <c r="B7" s="108" t="str">
        <f>Shift_1</f>
        <v>6am-10am</v>
      </c>
      <c r="C7" s="109"/>
      <c r="D7" s="88" t="s">
        <v>22</v>
      </c>
      <c r="E7" s="89"/>
      <c r="F7" s="108" t="str">
        <f>Shift_1</f>
        <v>6am-10am</v>
      </c>
      <c r="G7" s="109"/>
      <c r="H7" s="88" t="s">
        <v>22</v>
      </c>
      <c r="I7" s="89"/>
      <c r="J7" s="108" t="str">
        <f>Shift_1</f>
        <v>6am-10am</v>
      </c>
      <c r="K7" s="109"/>
      <c r="L7" s="88" t="s">
        <v>22</v>
      </c>
      <c r="M7" s="89"/>
      <c r="N7" s="108" t="str">
        <f>Shift_1</f>
        <v>6am-10am</v>
      </c>
      <c r="O7" s="109"/>
      <c r="P7" s="88" t="s">
        <v>22</v>
      </c>
      <c r="Q7" s="89"/>
      <c r="R7" s="108" t="str">
        <f>Shift_1</f>
        <v>6am-10am</v>
      </c>
      <c r="S7" s="109"/>
      <c r="T7" s="88" t="s">
        <v>22</v>
      </c>
      <c r="U7" s="89"/>
      <c r="V7" s="108" t="str">
        <f>Shift_1</f>
        <v>6am-10am</v>
      </c>
      <c r="W7" s="109"/>
      <c r="X7" s="88" t="s">
        <v>22</v>
      </c>
      <c r="Y7" s="89"/>
      <c r="Z7" s="108" t="str">
        <f>Shift_1</f>
        <v>6am-10am</v>
      </c>
      <c r="AA7" s="109"/>
      <c r="AB7" s="88" t="s">
        <v>22</v>
      </c>
      <c r="AC7" s="89"/>
      <c r="AD7" s="7"/>
      <c r="AE7" s="7"/>
    </row>
    <row r="8" spans="1:31" ht="12.95" customHeight="1" x14ac:dyDescent="0.25">
      <c r="A8" s="14"/>
      <c r="B8" s="94" t="str">
        <f>Shift_2</f>
        <v>10am-2pm</v>
      </c>
      <c r="C8" s="95"/>
      <c r="D8" s="86" t="s">
        <v>22</v>
      </c>
      <c r="E8" s="87"/>
      <c r="F8" s="94" t="str">
        <f>Shift_2</f>
        <v>10am-2pm</v>
      </c>
      <c r="G8" s="95"/>
      <c r="H8" s="86" t="s">
        <v>22</v>
      </c>
      <c r="I8" s="87"/>
      <c r="J8" s="94" t="str">
        <f>Shift_2</f>
        <v>10am-2pm</v>
      </c>
      <c r="K8" s="95"/>
      <c r="L8" s="86" t="s">
        <v>22</v>
      </c>
      <c r="M8" s="87"/>
      <c r="N8" s="94" t="str">
        <f>Shift_2</f>
        <v>10am-2pm</v>
      </c>
      <c r="O8" s="95"/>
      <c r="P8" s="86" t="s">
        <v>22</v>
      </c>
      <c r="Q8" s="87"/>
      <c r="R8" s="94" t="str">
        <f>Shift_2</f>
        <v>10am-2pm</v>
      </c>
      <c r="S8" s="95"/>
      <c r="T8" s="86" t="s">
        <v>22</v>
      </c>
      <c r="U8" s="87"/>
      <c r="V8" s="94" t="str">
        <f>Shift_2</f>
        <v>10am-2pm</v>
      </c>
      <c r="W8" s="95"/>
      <c r="X8" s="86" t="s">
        <v>22</v>
      </c>
      <c r="Y8" s="87"/>
      <c r="Z8" s="94" t="str">
        <f>Shift_2</f>
        <v>10am-2pm</v>
      </c>
      <c r="AA8" s="95"/>
      <c r="AB8" s="86" t="s">
        <v>22</v>
      </c>
      <c r="AC8" s="87"/>
      <c r="AD8" s="7"/>
      <c r="AE8" s="7"/>
    </row>
    <row r="9" spans="1:31" ht="12.95" customHeight="1" x14ac:dyDescent="0.25">
      <c r="A9" s="14"/>
      <c r="B9" s="96" t="str">
        <f>Shift_3</f>
        <v>2pm-6pm</v>
      </c>
      <c r="C9" s="97"/>
      <c r="D9" s="90" t="s">
        <v>22</v>
      </c>
      <c r="E9" s="91"/>
      <c r="F9" s="96" t="str">
        <f>Shift_3</f>
        <v>2pm-6pm</v>
      </c>
      <c r="G9" s="97"/>
      <c r="H9" s="90" t="s">
        <v>22</v>
      </c>
      <c r="I9" s="91"/>
      <c r="J9" s="96" t="str">
        <f>Shift_3</f>
        <v>2pm-6pm</v>
      </c>
      <c r="K9" s="97"/>
      <c r="L9" s="90" t="s">
        <v>22</v>
      </c>
      <c r="M9" s="91"/>
      <c r="N9" s="96" t="str">
        <f>Shift_3</f>
        <v>2pm-6pm</v>
      </c>
      <c r="O9" s="97"/>
      <c r="P9" s="90" t="s">
        <v>22</v>
      </c>
      <c r="Q9" s="91"/>
      <c r="R9" s="96" t="str">
        <f>Shift_3</f>
        <v>2pm-6pm</v>
      </c>
      <c r="S9" s="97"/>
      <c r="T9" s="90" t="s">
        <v>22</v>
      </c>
      <c r="U9" s="91"/>
      <c r="V9" s="96" t="str">
        <f>Shift_3</f>
        <v>2pm-6pm</v>
      </c>
      <c r="W9" s="97"/>
      <c r="X9" s="90" t="s">
        <v>22</v>
      </c>
      <c r="Y9" s="91"/>
      <c r="Z9" s="96" t="str">
        <f>Shift_3</f>
        <v>2pm-6pm</v>
      </c>
      <c r="AA9" s="97"/>
      <c r="AB9" s="90" t="s">
        <v>22</v>
      </c>
      <c r="AC9" s="91"/>
      <c r="AD9" s="7"/>
      <c r="AE9" s="7"/>
    </row>
    <row r="10" spans="1:31" ht="12.95" customHeight="1" x14ac:dyDescent="0.25">
      <c r="A10" s="14"/>
      <c r="B10" s="94" t="str">
        <f>Shift_4</f>
        <v>6pm-10pm</v>
      </c>
      <c r="C10" s="95"/>
      <c r="D10" s="86" t="s">
        <v>22</v>
      </c>
      <c r="E10" s="87"/>
      <c r="F10" s="94" t="str">
        <f>Shift_4</f>
        <v>6pm-10pm</v>
      </c>
      <c r="G10" s="95"/>
      <c r="H10" s="86" t="s">
        <v>22</v>
      </c>
      <c r="I10" s="87"/>
      <c r="J10" s="94" t="str">
        <f>Shift_4</f>
        <v>6pm-10pm</v>
      </c>
      <c r="K10" s="95"/>
      <c r="L10" s="86" t="s">
        <v>22</v>
      </c>
      <c r="M10" s="87"/>
      <c r="N10" s="94" t="str">
        <f>Shift_4</f>
        <v>6pm-10pm</v>
      </c>
      <c r="O10" s="95"/>
      <c r="P10" s="86" t="s">
        <v>22</v>
      </c>
      <c r="Q10" s="87"/>
      <c r="R10" s="94" t="str">
        <f>Shift_4</f>
        <v>6pm-10pm</v>
      </c>
      <c r="S10" s="95"/>
      <c r="T10" s="86" t="s">
        <v>22</v>
      </c>
      <c r="U10" s="87"/>
      <c r="V10" s="94" t="str">
        <f>Shift_4</f>
        <v>6pm-10pm</v>
      </c>
      <c r="W10" s="95"/>
      <c r="X10" s="86" t="s">
        <v>22</v>
      </c>
      <c r="Y10" s="87"/>
      <c r="Z10" s="94" t="str">
        <f>Shift_4</f>
        <v>6pm-10pm</v>
      </c>
      <c r="AA10" s="95"/>
      <c r="AB10" s="86" t="s">
        <v>22</v>
      </c>
      <c r="AC10" s="87"/>
      <c r="AD10" s="7"/>
      <c r="AE10" s="7"/>
    </row>
    <row r="11" spans="1:31" ht="12.95" customHeight="1" x14ac:dyDescent="0.25">
      <c r="A11" s="14"/>
      <c r="B11" s="96" t="str">
        <f>Shift_5</f>
        <v>10pm-2am</v>
      </c>
      <c r="C11" s="97"/>
      <c r="D11" s="90" t="s">
        <v>22</v>
      </c>
      <c r="E11" s="91"/>
      <c r="F11" s="96" t="str">
        <f>Shift_5</f>
        <v>10pm-2am</v>
      </c>
      <c r="G11" s="97"/>
      <c r="H11" s="90" t="s">
        <v>22</v>
      </c>
      <c r="I11" s="91"/>
      <c r="J11" s="96" t="str">
        <f>Shift_5</f>
        <v>10pm-2am</v>
      </c>
      <c r="K11" s="97"/>
      <c r="L11" s="90" t="s">
        <v>22</v>
      </c>
      <c r="M11" s="91"/>
      <c r="N11" s="96" t="str">
        <f>Shift_5</f>
        <v>10pm-2am</v>
      </c>
      <c r="O11" s="97"/>
      <c r="P11" s="90" t="s">
        <v>22</v>
      </c>
      <c r="Q11" s="91"/>
      <c r="R11" s="96" t="str">
        <f>Shift_5</f>
        <v>10pm-2am</v>
      </c>
      <c r="S11" s="97"/>
      <c r="T11" s="90" t="s">
        <v>22</v>
      </c>
      <c r="U11" s="91"/>
      <c r="V11" s="96" t="str">
        <f>Shift_5</f>
        <v>10pm-2am</v>
      </c>
      <c r="W11" s="97"/>
      <c r="X11" s="90" t="s">
        <v>22</v>
      </c>
      <c r="Y11" s="91"/>
      <c r="Z11" s="96" t="str">
        <f>Shift_5</f>
        <v>10pm-2am</v>
      </c>
      <c r="AA11" s="97"/>
      <c r="AB11" s="90" t="s">
        <v>22</v>
      </c>
      <c r="AC11" s="91"/>
      <c r="AD11" s="7"/>
      <c r="AE11" s="7"/>
    </row>
    <row r="12" spans="1:31" ht="12.95" customHeight="1" x14ac:dyDescent="0.25">
      <c r="A12" s="14"/>
      <c r="B12" s="94" t="str">
        <f>Shift_6</f>
        <v>2am-6am</v>
      </c>
      <c r="C12" s="95"/>
      <c r="D12" s="86" t="s">
        <v>22</v>
      </c>
      <c r="E12" s="87"/>
      <c r="F12" s="94" t="str">
        <f>Shift_6</f>
        <v>2am-6am</v>
      </c>
      <c r="G12" s="95"/>
      <c r="H12" s="86" t="s">
        <v>22</v>
      </c>
      <c r="I12" s="87"/>
      <c r="J12" s="94" t="str">
        <f>Shift_6</f>
        <v>2am-6am</v>
      </c>
      <c r="K12" s="95"/>
      <c r="L12" s="86" t="s">
        <v>22</v>
      </c>
      <c r="M12" s="87"/>
      <c r="N12" s="94" t="str">
        <f>Shift_6</f>
        <v>2am-6am</v>
      </c>
      <c r="O12" s="95"/>
      <c r="P12" s="86" t="s">
        <v>22</v>
      </c>
      <c r="Q12" s="87"/>
      <c r="R12" s="94" t="str">
        <f>Shift_6</f>
        <v>2am-6am</v>
      </c>
      <c r="S12" s="95"/>
      <c r="T12" s="86" t="s">
        <v>22</v>
      </c>
      <c r="U12" s="87"/>
      <c r="V12" s="94" t="str">
        <f>Shift_6</f>
        <v>2am-6am</v>
      </c>
      <c r="W12" s="95"/>
      <c r="X12" s="86" t="s">
        <v>22</v>
      </c>
      <c r="Y12" s="87"/>
      <c r="Z12" s="94" t="str">
        <f>Shift_6</f>
        <v>2am-6am</v>
      </c>
      <c r="AA12" s="95"/>
      <c r="AB12" s="86" t="s">
        <v>22</v>
      </c>
      <c r="AC12" s="87"/>
      <c r="AD12" s="7"/>
      <c r="AE12" s="7"/>
    </row>
    <row r="13" spans="1:31" ht="12.95" customHeight="1" thickBot="1" x14ac:dyDescent="0.3">
      <c r="A13" s="14"/>
      <c r="B13" s="84" t="str">
        <f>Shift_7</f>
        <v>-</v>
      </c>
      <c r="C13" s="85"/>
      <c r="D13" s="92" t="s">
        <v>22</v>
      </c>
      <c r="E13" s="93"/>
      <c r="F13" s="84" t="str">
        <f>Shift_7</f>
        <v>-</v>
      </c>
      <c r="G13" s="85"/>
      <c r="H13" s="92" t="s">
        <v>22</v>
      </c>
      <c r="I13" s="93"/>
      <c r="J13" s="84" t="str">
        <f>Shift_7</f>
        <v>-</v>
      </c>
      <c r="K13" s="85"/>
      <c r="L13" s="92" t="s">
        <v>22</v>
      </c>
      <c r="M13" s="93"/>
      <c r="N13" s="84" t="str">
        <f>Shift_7</f>
        <v>-</v>
      </c>
      <c r="O13" s="85"/>
      <c r="P13" s="92" t="s">
        <v>22</v>
      </c>
      <c r="Q13" s="93"/>
      <c r="R13" s="84" t="str">
        <f>Shift_7</f>
        <v>-</v>
      </c>
      <c r="S13" s="85"/>
      <c r="T13" s="92" t="s">
        <v>22</v>
      </c>
      <c r="U13" s="93"/>
      <c r="V13" s="84" t="str">
        <f>Shift_7</f>
        <v>-</v>
      </c>
      <c r="W13" s="85"/>
      <c r="X13" s="92" t="s">
        <v>22</v>
      </c>
      <c r="Y13" s="93"/>
      <c r="Z13" s="84" t="str">
        <f>Shift_7</f>
        <v>-</v>
      </c>
      <c r="AA13" s="85"/>
      <c r="AB13" s="92" t="s">
        <v>22</v>
      </c>
      <c r="AC13" s="93"/>
      <c r="AD13" s="7"/>
      <c r="AE13" s="7"/>
    </row>
    <row r="14" spans="1:31" ht="12.95" customHeight="1" thickBot="1" x14ac:dyDescent="0.3">
      <c r="A14" s="14"/>
      <c r="B14" s="16">
        <f>Z3+1</f>
        <v>10</v>
      </c>
      <c r="C14" s="16"/>
      <c r="D14" s="16"/>
      <c r="E14" s="16"/>
      <c r="F14" s="17">
        <f>B14+1</f>
        <v>11</v>
      </c>
      <c r="G14" s="17"/>
      <c r="H14" s="17"/>
      <c r="I14" s="17"/>
      <c r="J14" s="17">
        <f>F14+1</f>
        <v>12</v>
      </c>
      <c r="K14" s="17"/>
      <c r="L14" s="17"/>
      <c r="M14" s="17"/>
      <c r="N14" s="17">
        <f>J14+1</f>
        <v>13</v>
      </c>
      <c r="O14" s="17"/>
      <c r="P14" s="17"/>
      <c r="Q14" s="17"/>
      <c r="R14" s="17">
        <f>N14+1</f>
        <v>14</v>
      </c>
      <c r="S14" s="17"/>
      <c r="T14" s="17"/>
      <c r="U14" s="17"/>
      <c r="V14" s="17">
        <f>R14+1</f>
        <v>15</v>
      </c>
      <c r="W14" s="17"/>
      <c r="X14" s="17"/>
      <c r="Y14" s="17"/>
      <c r="Z14" s="17">
        <f>V14+1</f>
        <v>16</v>
      </c>
      <c r="AA14" s="17"/>
      <c r="AB14" s="17"/>
      <c r="AC14" s="17"/>
      <c r="AD14" s="7"/>
      <c r="AE14" s="7"/>
    </row>
    <row r="15" spans="1:31" ht="12.95" customHeight="1" x14ac:dyDescent="0.25">
      <c r="A15" s="14"/>
      <c r="B15" s="105">
        <f>DATE(Year,Sel_Month,B14)</f>
        <v>41162</v>
      </c>
      <c r="C15" s="106"/>
      <c r="D15" s="106"/>
      <c r="E15" s="107"/>
      <c r="F15" s="105">
        <f>DATE(Year,Sel_Month,F14)</f>
        <v>41163</v>
      </c>
      <c r="G15" s="106"/>
      <c r="H15" s="106"/>
      <c r="I15" s="107"/>
      <c r="J15" s="105">
        <f>DATE(Year,Sel_Month,J14)</f>
        <v>41164</v>
      </c>
      <c r="K15" s="106"/>
      <c r="L15" s="106"/>
      <c r="M15" s="107"/>
      <c r="N15" s="105">
        <f>DATE(Year,Sel_Month,N14)</f>
        <v>41165</v>
      </c>
      <c r="O15" s="106"/>
      <c r="P15" s="106"/>
      <c r="Q15" s="107"/>
      <c r="R15" s="105">
        <f>DATE(Year,Sel_Month,R14)</f>
        <v>41166</v>
      </c>
      <c r="S15" s="106"/>
      <c r="T15" s="106"/>
      <c r="U15" s="107"/>
      <c r="V15" s="105">
        <f>DATE(Year,Sel_Month,V14)</f>
        <v>41167</v>
      </c>
      <c r="W15" s="106"/>
      <c r="X15" s="106"/>
      <c r="Y15" s="107"/>
      <c r="Z15" s="105">
        <f>DATE(Year,Sel_Month,Z14)</f>
        <v>41168</v>
      </c>
      <c r="AA15" s="106"/>
      <c r="AB15" s="106"/>
      <c r="AC15" s="107"/>
      <c r="AD15" s="7"/>
      <c r="AE15" s="7"/>
    </row>
    <row r="16" spans="1:31" ht="12.95" customHeight="1" x14ac:dyDescent="0.25">
      <c r="A16" s="14"/>
      <c r="B16" s="102" t="str">
        <f>HLOOKUP(CalendarType,Days,2,0)</f>
        <v>Monday</v>
      </c>
      <c r="C16" s="103"/>
      <c r="D16" s="103"/>
      <c r="E16" s="104"/>
      <c r="F16" s="102" t="str">
        <f>HLOOKUP(CalendarType,Days,3,0)</f>
        <v>Tuesday</v>
      </c>
      <c r="G16" s="103"/>
      <c r="H16" s="103"/>
      <c r="I16" s="104"/>
      <c r="J16" s="102" t="str">
        <f>HLOOKUP(CalendarType,Days,4,0)</f>
        <v>Wednesday</v>
      </c>
      <c r="K16" s="103"/>
      <c r="L16" s="103"/>
      <c r="M16" s="104"/>
      <c r="N16" s="102" t="str">
        <f>HLOOKUP(CalendarType,Days,5,0)</f>
        <v>Thursday</v>
      </c>
      <c r="O16" s="103"/>
      <c r="P16" s="103"/>
      <c r="Q16" s="104"/>
      <c r="R16" s="102" t="str">
        <f>HLOOKUP(CalendarType,Days,6,0)</f>
        <v>Friday</v>
      </c>
      <c r="S16" s="103"/>
      <c r="T16" s="103"/>
      <c r="U16" s="104"/>
      <c r="V16" s="102" t="str">
        <f>HLOOKUP(CalendarType,Days,7,0)</f>
        <v>Saturday</v>
      </c>
      <c r="W16" s="103"/>
      <c r="X16" s="103"/>
      <c r="Y16" s="104"/>
      <c r="Z16" s="102" t="str">
        <f>HLOOKUP(CalendarType,Days,8,0)</f>
        <v>Sunday</v>
      </c>
      <c r="AA16" s="103"/>
      <c r="AB16" s="103"/>
      <c r="AC16" s="104"/>
      <c r="AD16" s="7"/>
      <c r="AE16" s="7"/>
    </row>
    <row r="17" spans="1:31" ht="12.95" customHeight="1" x14ac:dyDescent="0.25">
      <c r="A17" s="14"/>
      <c r="B17" s="98" t="s">
        <v>30</v>
      </c>
      <c r="C17" s="99"/>
      <c r="D17" s="100" t="s">
        <v>31</v>
      </c>
      <c r="E17" s="101"/>
      <c r="F17" s="98" t="s">
        <v>30</v>
      </c>
      <c r="G17" s="99"/>
      <c r="H17" s="100" t="s">
        <v>31</v>
      </c>
      <c r="I17" s="101"/>
      <c r="J17" s="98" t="s">
        <v>30</v>
      </c>
      <c r="K17" s="99"/>
      <c r="L17" s="100" t="s">
        <v>31</v>
      </c>
      <c r="M17" s="101"/>
      <c r="N17" s="98" t="s">
        <v>30</v>
      </c>
      <c r="O17" s="99"/>
      <c r="P17" s="100" t="s">
        <v>31</v>
      </c>
      <c r="Q17" s="101"/>
      <c r="R17" s="98" t="s">
        <v>30</v>
      </c>
      <c r="S17" s="99"/>
      <c r="T17" s="100" t="s">
        <v>31</v>
      </c>
      <c r="U17" s="101"/>
      <c r="V17" s="98" t="s">
        <v>30</v>
      </c>
      <c r="W17" s="99"/>
      <c r="X17" s="100" t="s">
        <v>31</v>
      </c>
      <c r="Y17" s="101"/>
      <c r="Z17" s="98" t="s">
        <v>30</v>
      </c>
      <c r="AA17" s="99"/>
      <c r="AB17" s="100" t="s">
        <v>31</v>
      </c>
      <c r="AC17" s="101"/>
      <c r="AD17" s="7"/>
      <c r="AE17" s="7"/>
    </row>
    <row r="18" spans="1:31" ht="12.95" customHeight="1" x14ac:dyDescent="0.25">
      <c r="A18" s="14"/>
      <c r="B18" s="108" t="str">
        <f>Shift_1</f>
        <v>6am-10am</v>
      </c>
      <c r="C18" s="109"/>
      <c r="D18" s="88" t="s">
        <v>22</v>
      </c>
      <c r="E18" s="89"/>
      <c r="F18" s="108" t="str">
        <f>Shift_1</f>
        <v>6am-10am</v>
      </c>
      <c r="G18" s="109"/>
      <c r="H18" s="88" t="s">
        <v>22</v>
      </c>
      <c r="I18" s="89"/>
      <c r="J18" s="108" t="str">
        <f>Shift_1</f>
        <v>6am-10am</v>
      </c>
      <c r="K18" s="109"/>
      <c r="L18" s="88" t="s">
        <v>22</v>
      </c>
      <c r="M18" s="89"/>
      <c r="N18" s="108" t="str">
        <f>Shift_1</f>
        <v>6am-10am</v>
      </c>
      <c r="O18" s="109"/>
      <c r="P18" s="88" t="s">
        <v>22</v>
      </c>
      <c r="Q18" s="89"/>
      <c r="R18" s="108" t="str">
        <f>Shift_1</f>
        <v>6am-10am</v>
      </c>
      <c r="S18" s="109"/>
      <c r="T18" s="88" t="s">
        <v>22</v>
      </c>
      <c r="U18" s="89"/>
      <c r="V18" s="108" t="str">
        <f>Shift_1</f>
        <v>6am-10am</v>
      </c>
      <c r="W18" s="109"/>
      <c r="X18" s="88" t="s">
        <v>22</v>
      </c>
      <c r="Y18" s="89"/>
      <c r="Z18" s="108" t="str">
        <f>Shift_1</f>
        <v>6am-10am</v>
      </c>
      <c r="AA18" s="109"/>
      <c r="AB18" s="88" t="s">
        <v>22</v>
      </c>
      <c r="AC18" s="89"/>
      <c r="AD18" s="7"/>
      <c r="AE18" s="7"/>
    </row>
    <row r="19" spans="1:31" ht="12.95" customHeight="1" x14ac:dyDescent="0.25">
      <c r="A19" s="14"/>
      <c r="B19" s="94" t="str">
        <f>Shift_2</f>
        <v>10am-2pm</v>
      </c>
      <c r="C19" s="95"/>
      <c r="D19" s="86" t="s">
        <v>22</v>
      </c>
      <c r="E19" s="87"/>
      <c r="F19" s="94" t="str">
        <f>Shift_2</f>
        <v>10am-2pm</v>
      </c>
      <c r="G19" s="95"/>
      <c r="H19" s="86" t="s">
        <v>22</v>
      </c>
      <c r="I19" s="87"/>
      <c r="J19" s="94" t="str">
        <f>Shift_2</f>
        <v>10am-2pm</v>
      </c>
      <c r="K19" s="95"/>
      <c r="L19" s="86" t="s">
        <v>22</v>
      </c>
      <c r="M19" s="87"/>
      <c r="N19" s="94" t="str">
        <f>Shift_2</f>
        <v>10am-2pm</v>
      </c>
      <c r="O19" s="95"/>
      <c r="P19" s="86" t="s">
        <v>22</v>
      </c>
      <c r="Q19" s="87"/>
      <c r="R19" s="94" t="str">
        <f>Shift_2</f>
        <v>10am-2pm</v>
      </c>
      <c r="S19" s="95"/>
      <c r="T19" s="86" t="s">
        <v>22</v>
      </c>
      <c r="U19" s="87"/>
      <c r="V19" s="94" t="str">
        <f>Shift_2</f>
        <v>10am-2pm</v>
      </c>
      <c r="W19" s="95"/>
      <c r="X19" s="86" t="s">
        <v>22</v>
      </c>
      <c r="Y19" s="87"/>
      <c r="Z19" s="94" t="str">
        <f>Shift_2</f>
        <v>10am-2pm</v>
      </c>
      <c r="AA19" s="95"/>
      <c r="AB19" s="86" t="s">
        <v>22</v>
      </c>
      <c r="AC19" s="87"/>
      <c r="AD19" s="7"/>
      <c r="AE19" s="7"/>
    </row>
    <row r="20" spans="1:31" ht="12.95" customHeight="1" x14ac:dyDescent="0.25">
      <c r="A20" s="14"/>
      <c r="B20" s="96" t="str">
        <f>Shift_3</f>
        <v>2pm-6pm</v>
      </c>
      <c r="C20" s="97"/>
      <c r="D20" s="90" t="s">
        <v>22</v>
      </c>
      <c r="E20" s="91"/>
      <c r="F20" s="96" t="str">
        <f>Shift_3</f>
        <v>2pm-6pm</v>
      </c>
      <c r="G20" s="97"/>
      <c r="H20" s="90" t="s">
        <v>22</v>
      </c>
      <c r="I20" s="91"/>
      <c r="J20" s="96" t="str">
        <f>Shift_3</f>
        <v>2pm-6pm</v>
      </c>
      <c r="K20" s="97"/>
      <c r="L20" s="90" t="s">
        <v>22</v>
      </c>
      <c r="M20" s="91"/>
      <c r="N20" s="96" t="str">
        <f>Shift_3</f>
        <v>2pm-6pm</v>
      </c>
      <c r="O20" s="97"/>
      <c r="P20" s="90" t="s">
        <v>22</v>
      </c>
      <c r="Q20" s="91"/>
      <c r="R20" s="96" t="str">
        <f>Shift_3</f>
        <v>2pm-6pm</v>
      </c>
      <c r="S20" s="97"/>
      <c r="T20" s="90" t="s">
        <v>22</v>
      </c>
      <c r="U20" s="91"/>
      <c r="V20" s="96" t="str">
        <f>Shift_3</f>
        <v>2pm-6pm</v>
      </c>
      <c r="W20" s="97"/>
      <c r="X20" s="90" t="s">
        <v>22</v>
      </c>
      <c r="Y20" s="91"/>
      <c r="Z20" s="96" t="str">
        <f>Shift_3</f>
        <v>2pm-6pm</v>
      </c>
      <c r="AA20" s="97"/>
      <c r="AB20" s="90" t="s">
        <v>22</v>
      </c>
      <c r="AC20" s="91"/>
      <c r="AD20" s="7"/>
      <c r="AE20" s="7"/>
    </row>
    <row r="21" spans="1:31" ht="12.95" customHeight="1" x14ac:dyDescent="0.25">
      <c r="A21" s="14"/>
      <c r="B21" s="94" t="str">
        <f>Shift_4</f>
        <v>6pm-10pm</v>
      </c>
      <c r="C21" s="95"/>
      <c r="D21" s="86" t="s">
        <v>22</v>
      </c>
      <c r="E21" s="87"/>
      <c r="F21" s="94" t="str">
        <f>Shift_4</f>
        <v>6pm-10pm</v>
      </c>
      <c r="G21" s="95"/>
      <c r="H21" s="86" t="s">
        <v>22</v>
      </c>
      <c r="I21" s="87"/>
      <c r="J21" s="94" t="str">
        <f>Shift_4</f>
        <v>6pm-10pm</v>
      </c>
      <c r="K21" s="95"/>
      <c r="L21" s="86" t="s">
        <v>22</v>
      </c>
      <c r="M21" s="87"/>
      <c r="N21" s="94" t="str">
        <f>Shift_4</f>
        <v>6pm-10pm</v>
      </c>
      <c r="O21" s="95"/>
      <c r="P21" s="86" t="s">
        <v>22</v>
      </c>
      <c r="Q21" s="87"/>
      <c r="R21" s="94" t="str">
        <f>Shift_4</f>
        <v>6pm-10pm</v>
      </c>
      <c r="S21" s="95"/>
      <c r="T21" s="86" t="s">
        <v>22</v>
      </c>
      <c r="U21" s="87"/>
      <c r="V21" s="94" t="str">
        <f>Shift_4</f>
        <v>6pm-10pm</v>
      </c>
      <c r="W21" s="95"/>
      <c r="X21" s="86" t="s">
        <v>22</v>
      </c>
      <c r="Y21" s="87"/>
      <c r="Z21" s="94" t="str">
        <f>Shift_4</f>
        <v>6pm-10pm</v>
      </c>
      <c r="AA21" s="95"/>
      <c r="AB21" s="86" t="s">
        <v>22</v>
      </c>
      <c r="AC21" s="87"/>
      <c r="AD21" s="7"/>
      <c r="AE21" s="7"/>
    </row>
    <row r="22" spans="1:31" ht="12.95" customHeight="1" x14ac:dyDescent="0.25">
      <c r="A22" s="14"/>
      <c r="B22" s="96" t="str">
        <f>Shift_5</f>
        <v>10pm-2am</v>
      </c>
      <c r="C22" s="97"/>
      <c r="D22" s="90" t="s">
        <v>22</v>
      </c>
      <c r="E22" s="91"/>
      <c r="F22" s="96" t="str">
        <f>Shift_5</f>
        <v>10pm-2am</v>
      </c>
      <c r="G22" s="97"/>
      <c r="H22" s="90" t="s">
        <v>22</v>
      </c>
      <c r="I22" s="91"/>
      <c r="J22" s="96" t="str">
        <f>Shift_5</f>
        <v>10pm-2am</v>
      </c>
      <c r="K22" s="97"/>
      <c r="L22" s="90" t="s">
        <v>22</v>
      </c>
      <c r="M22" s="91"/>
      <c r="N22" s="96" t="str">
        <f>Shift_5</f>
        <v>10pm-2am</v>
      </c>
      <c r="O22" s="97"/>
      <c r="P22" s="90" t="s">
        <v>22</v>
      </c>
      <c r="Q22" s="91"/>
      <c r="R22" s="96" t="str">
        <f>Shift_5</f>
        <v>10pm-2am</v>
      </c>
      <c r="S22" s="97"/>
      <c r="T22" s="90" t="s">
        <v>22</v>
      </c>
      <c r="U22" s="91"/>
      <c r="V22" s="96" t="str">
        <f>Shift_5</f>
        <v>10pm-2am</v>
      </c>
      <c r="W22" s="97"/>
      <c r="X22" s="90" t="s">
        <v>22</v>
      </c>
      <c r="Y22" s="91"/>
      <c r="Z22" s="96" t="str">
        <f>Shift_5</f>
        <v>10pm-2am</v>
      </c>
      <c r="AA22" s="97"/>
      <c r="AB22" s="90" t="s">
        <v>22</v>
      </c>
      <c r="AC22" s="91"/>
      <c r="AD22" s="7"/>
      <c r="AE22" s="7"/>
    </row>
    <row r="23" spans="1:31" ht="12.95" customHeight="1" x14ac:dyDescent="0.25">
      <c r="A23" s="14"/>
      <c r="B23" s="94" t="str">
        <f>Shift_6</f>
        <v>2am-6am</v>
      </c>
      <c r="C23" s="95"/>
      <c r="D23" s="86" t="s">
        <v>22</v>
      </c>
      <c r="E23" s="87"/>
      <c r="F23" s="94" t="str">
        <f>Shift_6</f>
        <v>2am-6am</v>
      </c>
      <c r="G23" s="95"/>
      <c r="H23" s="86" t="s">
        <v>22</v>
      </c>
      <c r="I23" s="87"/>
      <c r="J23" s="94" t="str">
        <f>Shift_6</f>
        <v>2am-6am</v>
      </c>
      <c r="K23" s="95"/>
      <c r="L23" s="86" t="s">
        <v>22</v>
      </c>
      <c r="M23" s="87"/>
      <c r="N23" s="94" t="str">
        <f>Shift_6</f>
        <v>2am-6am</v>
      </c>
      <c r="O23" s="95"/>
      <c r="P23" s="86" t="s">
        <v>22</v>
      </c>
      <c r="Q23" s="87"/>
      <c r="R23" s="94" t="str">
        <f>Shift_6</f>
        <v>2am-6am</v>
      </c>
      <c r="S23" s="95"/>
      <c r="T23" s="86" t="s">
        <v>22</v>
      </c>
      <c r="U23" s="87"/>
      <c r="V23" s="94" t="str">
        <f>Shift_6</f>
        <v>2am-6am</v>
      </c>
      <c r="W23" s="95"/>
      <c r="X23" s="86" t="s">
        <v>22</v>
      </c>
      <c r="Y23" s="87"/>
      <c r="Z23" s="94" t="str">
        <f>Shift_6</f>
        <v>2am-6am</v>
      </c>
      <c r="AA23" s="95"/>
      <c r="AB23" s="86" t="s">
        <v>22</v>
      </c>
      <c r="AC23" s="87"/>
      <c r="AD23" s="7"/>
      <c r="AE23" s="7"/>
    </row>
    <row r="24" spans="1:31" ht="12.95" customHeight="1" thickBot="1" x14ac:dyDescent="0.3">
      <c r="A24" s="14"/>
      <c r="B24" s="84" t="str">
        <f>Shift_7</f>
        <v>-</v>
      </c>
      <c r="C24" s="85"/>
      <c r="D24" s="92" t="s">
        <v>22</v>
      </c>
      <c r="E24" s="93"/>
      <c r="F24" s="84" t="str">
        <f>Shift_7</f>
        <v>-</v>
      </c>
      <c r="G24" s="85"/>
      <c r="H24" s="92" t="s">
        <v>22</v>
      </c>
      <c r="I24" s="93"/>
      <c r="J24" s="84" t="str">
        <f>Shift_7</f>
        <v>-</v>
      </c>
      <c r="K24" s="85"/>
      <c r="L24" s="92" t="s">
        <v>22</v>
      </c>
      <c r="M24" s="93"/>
      <c r="N24" s="84" t="str">
        <f>Shift_7</f>
        <v>-</v>
      </c>
      <c r="O24" s="85"/>
      <c r="P24" s="92" t="s">
        <v>22</v>
      </c>
      <c r="Q24" s="93"/>
      <c r="R24" s="84" t="str">
        <f>Shift_7</f>
        <v>-</v>
      </c>
      <c r="S24" s="85"/>
      <c r="T24" s="92" t="s">
        <v>22</v>
      </c>
      <c r="U24" s="93"/>
      <c r="V24" s="84" t="str">
        <f>Shift_7</f>
        <v>-</v>
      </c>
      <c r="W24" s="85"/>
      <c r="X24" s="92" t="s">
        <v>22</v>
      </c>
      <c r="Y24" s="93"/>
      <c r="Z24" s="84" t="str">
        <f>Shift_7</f>
        <v>-</v>
      </c>
      <c r="AA24" s="85"/>
      <c r="AB24" s="92" t="s">
        <v>22</v>
      </c>
      <c r="AC24" s="93"/>
      <c r="AD24" s="7"/>
      <c r="AE24" s="7"/>
    </row>
    <row r="25" spans="1:31" ht="12.95" customHeight="1" thickBot="1" x14ac:dyDescent="0.3">
      <c r="A25" s="14"/>
      <c r="B25" s="16">
        <f>Z14+1</f>
        <v>17</v>
      </c>
      <c r="C25" s="16"/>
      <c r="D25" s="16"/>
      <c r="E25" s="16"/>
      <c r="F25" s="17">
        <f>B25+1</f>
        <v>18</v>
      </c>
      <c r="G25" s="17"/>
      <c r="H25" s="17"/>
      <c r="I25" s="17"/>
      <c r="J25" s="17">
        <f>F25+1</f>
        <v>19</v>
      </c>
      <c r="K25" s="17"/>
      <c r="L25" s="17"/>
      <c r="M25" s="17"/>
      <c r="N25" s="17">
        <f>J25+1</f>
        <v>20</v>
      </c>
      <c r="O25" s="17"/>
      <c r="P25" s="17"/>
      <c r="Q25" s="17"/>
      <c r="R25" s="17">
        <f>N25+1</f>
        <v>21</v>
      </c>
      <c r="S25" s="17"/>
      <c r="T25" s="17"/>
      <c r="U25" s="17"/>
      <c r="V25" s="17">
        <f>R25+1</f>
        <v>22</v>
      </c>
      <c r="W25" s="17"/>
      <c r="X25" s="17"/>
      <c r="Y25" s="17"/>
      <c r="Z25" s="17">
        <f>V25+1</f>
        <v>23</v>
      </c>
      <c r="AA25" s="17"/>
      <c r="AB25" s="17"/>
      <c r="AC25" s="17"/>
      <c r="AD25" s="7"/>
      <c r="AE25" s="7"/>
    </row>
    <row r="26" spans="1:31" ht="12.95" customHeight="1" x14ac:dyDescent="0.25">
      <c r="A26" s="14"/>
      <c r="B26" s="105">
        <f>DATE(Year,Sel_Month,B25)</f>
        <v>41169</v>
      </c>
      <c r="C26" s="106"/>
      <c r="D26" s="106"/>
      <c r="E26" s="107"/>
      <c r="F26" s="105">
        <f>DATE(Year,Sel_Month,F25)</f>
        <v>41170</v>
      </c>
      <c r="G26" s="106"/>
      <c r="H26" s="106"/>
      <c r="I26" s="107"/>
      <c r="J26" s="105">
        <f>DATE(Year,Sel_Month,J25)</f>
        <v>41171</v>
      </c>
      <c r="K26" s="106"/>
      <c r="L26" s="106"/>
      <c r="M26" s="107"/>
      <c r="N26" s="105">
        <f>DATE(Year,Sel_Month,N25)</f>
        <v>41172</v>
      </c>
      <c r="O26" s="106"/>
      <c r="P26" s="106"/>
      <c r="Q26" s="107"/>
      <c r="R26" s="105">
        <f>DATE(Year,Sel_Month,R25)</f>
        <v>41173</v>
      </c>
      <c r="S26" s="106"/>
      <c r="T26" s="106"/>
      <c r="U26" s="107"/>
      <c r="V26" s="105">
        <f>DATE(Year,Sel_Month,V25)</f>
        <v>41174</v>
      </c>
      <c r="W26" s="106"/>
      <c r="X26" s="106"/>
      <c r="Y26" s="107"/>
      <c r="Z26" s="105">
        <f>DATE(Year,Sel_Month,Z25)</f>
        <v>41175</v>
      </c>
      <c r="AA26" s="106"/>
      <c r="AB26" s="106"/>
      <c r="AC26" s="107"/>
      <c r="AD26" s="7"/>
      <c r="AE26" s="7"/>
    </row>
    <row r="27" spans="1:31" ht="12.95" customHeight="1" x14ac:dyDescent="0.25">
      <c r="A27" s="14"/>
      <c r="B27" s="102" t="str">
        <f>HLOOKUP(CalendarType,Days,2,0)</f>
        <v>Monday</v>
      </c>
      <c r="C27" s="103"/>
      <c r="D27" s="103"/>
      <c r="E27" s="104"/>
      <c r="F27" s="102" t="str">
        <f>HLOOKUP(CalendarType,Days,3,0)</f>
        <v>Tuesday</v>
      </c>
      <c r="G27" s="103"/>
      <c r="H27" s="103"/>
      <c r="I27" s="104"/>
      <c r="J27" s="102" t="str">
        <f>HLOOKUP(CalendarType,Days,4,0)</f>
        <v>Wednesday</v>
      </c>
      <c r="K27" s="103"/>
      <c r="L27" s="103"/>
      <c r="M27" s="104"/>
      <c r="N27" s="102" t="str">
        <f>HLOOKUP(CalendarType,Days,5,0)</f>
        <v>Thursday</v>
      </c>
      <c r="O27" s="103"/>
      <c r="P27" s="103"/>
      <c r="Q27" s="104"/>
      <c r="R27" s="102" t="str">
        <f>HLOOKUP(CalendarType,Days,6,0)</f>
        <v>Friday</v>
      </c>
      <c r="S27" s="103"/>
      <c r="T27" s="103"/>
      <c r="U27" s="104"/>
      <c r="V27" s="102" t="str">
        <f>HLOOKUP(CalendarType,Days,7,0)</f>
        <v>Saturday</v>
      </c>
      <c r="W27" s="103"/>
      <c r="X27" s="103"/>
      <c r="Y27" s="104"/>
      <c r="Z27" s="102" t="str">
        <f>HLOOKUP(CalendarType,Days,8,0)</f>
        <v>Sunday</v>
      </c>
      <c r="AA27" s="103"/>
      <c r="AB27" s="103"/>
      <c r="AC27" s="104"/>
      <c r="AD27" s="7"/>
      <c r="AE27" s="7"/>
    </row>
    <row r="28" spans="1:31" ht="12.95" customHeight="1" x14ac:dyDescent="0.25">
      <c r="A28" s="14"/>
      <c r="B28" s="98" t="s">
        <v>30</v>
      </c>
      <c r="C28" s="110"/>
      <c r="D28" s="100" t="s">
        <v>31</v>
      </c>
      <c r="E28" s="101"/>
      <c r="F28" s="98" t="s">
        <v>30</v>
      </c>
      <c r="G28" s="110"/>
      <c r="H28" s="100" t="s">
        <v>31</v>
      </c>
      <c r="I28" s="101"/>
      <c r="J28" s="98" t="s">
        <v>30</v>
      </c>
      <c r="K28" s="110"/>
      <c r="L28" s="100" t="s">
        <v>31</v>
      </c>
      <c r="M28" s="101"/>
      <c r="N28" s="98" t="s">
        <v>30</v>
      </c>
      <c r="O28" s="110"/>
      <c r="P28" s="100" t="s">
        <v>31</v>
      </c>
      <c r="Q28" s="101"/>
      <c r="R28" s="98" t="s">
        <v>30</v>
      </c>
      <c r="S28" s="110"/>
      <c r="T28" s="100" t="s">
        <v>31</v>
      </c>
      <c r="U28" s="101"/>
      <c r="V28" s="98" t="s">
        <v>30</v>
      </c>
      <c r="W28" s="110"/>
      <c r="X28" s="100" t="s">
        <v>31</v>
      </c>
      <c r="Y28" s="101"/>
      <c r="Z28" s="98" t="s">
        <v>30</v>
      </c>
      <c r="AA28" s="110"/>
      <c r="AB28" s="100" t="s">
        <v>31</v>
      </c>
      <c r="AC28" s="101"/>
      <c r="AD28" s="7"/>
      <c r="AE28" s="7"/>
    </row>
    <row r="29" spans="1:31" ht="12.95" customHeight="1" x14ac:dyDescent="0.25">
      <c r="A29" s="14"/>
      <c r="B29" s="108" t="str">
        <f>Shift_1</f>
        <v>6am-10am</v>
      </c>
      <c r="C29" s="109"/>
      <c r="D29" s="88" t="s">
        <v>22</v>
      </c>
      <c r="E29" s="89"/>
      <c r="F29" s="108" t="str">
        <f>Shift_1</f>
        <v>6am-10am</v>
      </c>
      <c r="G29" s="109"/>
      <c r="H29" s="88" t="s">
        <v>22</v>
      </c>
      <c r="I29" s="89"/>
      <c r="J29" s="108" t="str">
        <f>Shift_1</f>
        <v>6am-10am</v>
      </c>
      <c r="K29" s="109"/>
      <c r="L29" s="88" t="s">
        <v>22</v>
      </c>
      <c r="M29" s="89"/>
      <c r="N29" s="108" t="str">
        <f>Shift_1</f>
        <v>6am-10am</v>
      </c>
      <c r="O29" s="109"/>
      <c r="P29" s="88" t="s">
        <v>22</v>
      </c>
      <c r="Q29" s="89"/>
      <c r="R29" s="108" t="str">
        <f>Shift_1</f>
        <v>6am-10am</v>
      </c>
      <c r="S29" s="109"/>
      <c r="T29" s="88" t="s">
        <v>22</v>
      </c>
      <c r="U29" s="89"/>
      <c r="V29" s="108" t="str">
        <f>Shift_1</f>
        <v>6am-10am</v>
      </c>
      <c r="W29" s="109"/>
      <c r="X29" s="88" t="s">
        <v>22</v>
      </c>
      <c r="Y29" s="89"/>
      <c r="Z29" s="108" t="str">
        <f>Shift_1</f>
        <v>6am-10am</v>
      </c>
      <c r="AA29" s="109"/>
      <c r="AB29" s="88" t="s">
        <v>22</v>
      </c>
      <c r="AC29" s="89"/>
      <c r="AD29" s="7"/>
      <c r="AE29" s="7"/>
    </row>
    <row r="30" spans="1:31" ht="12.95" customHeight="1" x14ac:dyDescent="0.25">
      <c r="A30" s="14"/>
      <c r="B30" s="94" t="str">
        <f>Shift_2</f>
        <v>10am-2pm</v>
      </c>
      <c r="C30" s="95"/>
      <c r="D30" s="86" t="s">
        <v>22</v>
      </c>
      <c r="E30" s="87"/>
      <c r="F30" s="94" t="str">
        <f>Shift_2</f>
        <v>10am-2pm</v>
      </c>
      <c r="G30" s="95"/>
      <c r="H30" s="86" t="s">
        <v>22</v>
      </c>
      <c r="I30" s="87"/>
      <c r="J30" s="94" t="str">
        <f>Shift_2</f>
        <v>10am-2pm</v>
      </c>
      <c r="K30" s="95"/>
      <c r="L30" s="86" t="s">
        <v>22</v>
      </c>
      <c r="M30" s="87"/>
      <c r="N30" s="94" t="str">
        <f>Shift_2</f>
        <v>10am-2pm</v>
      </c>
      <c r="O30" s="95"/>
      <c r="P30" s="86" t="s">
        <v>22</v>
      </c>
      <c r="Q30" s="87"/>
      <c r="R30" s="94" t="str">
        <f>Shift_2</f>
        <v>10am-2pm</v>
      </c>
      <c r="S30" s="95"/>
      <c r="T30" s="86" t="s">
        <v>22</v>
      </c>
      <c r="U30" s="87"/>
      <c r="V30" s="94" t="str">
        <f>Shift_2</f>
        <v>10am-2pm</v>
      </c>
      <c r="W30" s="95"/>
      <c r="X30" s="86" t="s">
        <v>22</v>
      </c>
      <c r="Y30" s="87"/>
      <c r="Z30" s="94" t="str">
        <f>Shift_2</f>
        <v>10am-2pm</v>
      </c>
      <c r="AA30" s="95"/>
      <c r="AB30" s="86" t="s">
        <v>22</v>
      </c>
      <c r="AC30" s="87"/>
      <c r="AD30" s="7"/>
      <c r="AE30" s="7"/>
    </row>
    <row r="31" spans="1:31" ht="12.95" customHeight="1" x14ac:dyDescent="0.25">
      <c r="A31" s="14"/>
      <c r="B31" s="96" t="str">
        <f>Shift_3</f>
        <v>2pm-6pm</v>
      </c>
      <c r="C31" s="97"/>
      <c r="D31" s="90" t="s">
        <v>22</v>
      </c>
      <c r="E31" s="91"/>
      <c r="F31" s="96" t="str">
        <f>Shift_3</f>
        <v>2pm-6pm</v>
      </c>
      <c r="G31" s="97"/>
      <c r="H31" s="90" t="s">
        <v>22</v>
      </c>
      <c r="I31" s="91"/>
      <c r="J31" s="96" t="str">
        <f>Shift_3</f>
        <v>2pm-6pm</v>
      </c>
      <c r="K31" s="97"/>
      <c r="L31" s="90" t="s">
        <v>22</v>
      </c>
      <c r="M31" s="91"/>
      <c r="N31" s="96" t="str">
        <f>Shift_3</f>
        <v>2pm-6pm</v>
      </c>
      <c r="O31" s="97"/>
      <c r="P31" s="90" t="s">
        <v>22</v>
      </c>
      <c r="Q31" s="91"/>
      <c r="R31" s="96" t="str">
        <f>Shift_3</f>
        <v>2pm-6pm</v>
      </c>
      <c r="S31" s="97"/>
      <c r="T31" s="90" t="s">
        <v>22</v>
      </c>
      <c r="U31" s="91"/>
      <c r="V31" s="96" t="str">
        <f>Shift_3</f>
        <v>2pm-6pm</v>
      </c>
      <c r="W31" s="97"/>
      <c r="X31" s="90" t="s">
        <v>22</v>
      </c>
      <c r="Y31" s="91"/>
      <c r="Z31" s="96" t="str">
        <f>Shift_3</f>
        <v>2pm-6pm</v>
      </c>
      <c r="AA31" s="97"/>
      <c r="AB31" s="90" t="s">
        <v>22</v>
      </c>
      <c r="AC31" s="91"/>
      <c r="AD31" s="7"/>
      <c r="AE31" s="7"/>
    </row>
    <row r="32" spans="1:31" ht="12.95" customHeight="1" x14ac:dyDescent="0.25">
      <c r="A32" s="14"/>
      <c r="B32" s="94" t="str">
        <f>Shift_4</f>
        <v>6pm-10pm</v>
      </c>
      <c r="C32" s="95"/>
      <c r="D32" s="86" t="s">
        <v>22</v>
      </c>
      <c r="E32" s="87"/>
      <c r="F32" s="94" t="str">
        <f>Shift_4</f>
        <v>6pm-10pm</v>
      </c>
      <c r="G32" s="95"/>
      <c r="H32" s="86" t="s">
        <v>22</v>
      </c>
      <c r="I32" s="87"/>
      <c r="J32" s="94" t="str">
        <f>Shift_4</f>
        <v>6pm-10pm</v>
      </c>
      <c r="K32" s="95"/>
      <c r="L32" s="86" t="s">
        <v>22</v>
      </c>
      <c r="M32" s="87"/>
      <c r="N32" s="94" t="str">
        <f>Shift_4</f>
        <v>6pm-10pm</v>
      </c>
      <c r="O32" s="95"/>
      <c r="P32" s="86" t="s">
        <v>22</v>
      </c>
      <c r="Q32" s="87"/>
      <c r="R32" s="94" t="str">
        <f>Shift_4</f>
        <v>6pm-10pm</v>
      </c>
      <c r="S32" s="95"/>
      <c r="T32" s="86" t="s">
        <v>22</v>
      </c>
      <c r="U32" s="87"/>
      <c r="V32" s="94" t="str">
        <f>Shift_4</f>
        <v>6pm-10pm</v>
      </c>
      <c r="W32" s="95"/>
      <c r="X32" s="86" t="s">
        <v>22</v>
      </c>
      <c r="Y32" s="87"/>
      <c r="Z32" s="94" t="str">
        <f>Shift_4</f>
        <v>6pm-10pm</v>
      </c>
      <c r="AA32" s="95"/>
      <c r="AB32" s="86" t="s">
        <v>22</v>
      </c>
      <c r="AC32" s="87"/>
      <c r="AD32" s="7"/>
      <c r="AE32" s="7"/>
    </row>
    <row r="33" spans="1:31" ht="12.95" customHeight="1" x14ac:dyDescent="0.25">
      <c r="A33" s="14"/>
      <c r="B33" s="96" t="str">
        <f>Shift_5</f>
        <v>10pm-2am</v>
      </c>
      <c r="C33" s="97"/>
      <c r="D33" s="90" t="s">
        <v>22</v>
      </c>
      <c r="E33" s="91"/>
      <c r="F33" s="96" t="str">
        <f>Shift_5</f>
        <v>10pm-2am</v>
      </c>
      <c r="G33" s="97"/>
      <c r="H33" s="90" t="s">
        <v>22</v>
      </c>
      <c r="I33" s="91"/>
      <c r="J33" s="96" t="str">
        <f>Shift_5</f>
        <v>10pm-2am</v>
      </c>
      <c r="K33" s="97"/>
      <c r="L33" s="90" t="s">
        <v>22</v>
      </c>
      <c r="M33" s="91"/>
      <c r="N33" s="96" t="str">
        <f>Shift_5</f>
        <v>10pm-2am</v>
      </c>
      <c r="O33" s="97"/>
      <c r="P33" s="90" t="s">
        <v>22</v>
      </c>
      <c r="Q33" s="91"/>
      <c r="R33" s="96" t="str">
        <f>Shift_5</f>
        <v>10pm-2am</v>
      </c>
      <c r="S33" s="97"/>
      <c r="T33" s="90" t="s">
        <v>22</v>
      </c>
      <c r="U33" s="91"/>
      <c r="V33" s="96" t="str">
        <f>Shift_5</f>
        <v>10pm-2am</v>
      </c>
      <c r="W33" s="97"/>
      <c r="X33" s="90" t="s">
        <v>22</v>
      </c>
      <c r="Y33" s="91"/>
      <c r="Z33" s="96" t="str">
        <f>Shift_5</f>
        <v>10pm-2am</v>
      </c>
      <c r="AA33" s="97"/>
      <c r="AB33" s="90" t="s">
        <v>22</v>
      </c>
      <c r="AC33" s="91"/>
      <c r="AD33" s="7"/>
      <c r="AE33" s="7"/>
    </row>
    <row r="34" spans="1:31" ht="12.95" customHeight="1" x14ac:dyDescent="0.25">
      <c r="A34" s="14"/>
      <c r="B34" s="94" t="str">
        <f>Shift_6</f>
        <v>2am-6am</v>
      </c>
      <c r="C34" s="95"/>
      <c r="D34" s="86" t="s">
        <v>22</v>
      </c>
      <c r="E34" s="87"/>
      <c r="F34" s="94" t="str">
        <f>Shift_6</f>
        <v>2am-6am</v>
      </c>
      <c r="G34" s="95"/>
      <c r="H34" s="86" t="s">
        <v>22</v>
      </c>
      <c r="I34" s="87"/>
      <c r="J34" s="94" t="str">
        <f>Shift_6</f>
        <v>2am-6am</v>
      </c>
      <c r="K34" s="95"/>
      <c r="L34" s="86" t="s">
        <v>22</v>
      </c>
      <c r="M34" s="87"/>
      <c r="N34" s="94" t="str">
        <f>Shift_6</f>
        <v>2am-6am</v>
      </c>
      <c r="O34" s="95"/>
      <c r="P34" s="86" t="s">
        <v>22</v>
      </c>
      <c r="Q34" s="87"/>
      <c r="R34" s="94" t="str">
        <f>Shift_6</f>
        <v>2am-6am</v>
      </c>
      <c r="S34" s="95"/>
      <c r="T34" s="86" t="s">
        <v>22</v>
      </c>
      <c r="U34" s="87"/>
      <c r="V34" s="94" t="str">
        <f>Shift_6</f>
        <v>2am-6am</v>
      </c>
      <c r="W34" s="95"/>
      <c r="X34" s="86" t="s">
        <v>22</v>
      </c>
      <c r="Y34" s="87"/>
      <c r="Z34" s="94" t="str">
        <f>Shift_6</f>
        <v>2am-6am</v>
      </c>
      <c r="AA34" s="95"/>
      <c r="AB34" s="86" t="s">
        <v>22</v>
      </c>
      <c r="AC34" s="87"/>
      <c r="AD34" s="7"/>
      <c r="AE34" s="7"/>
    </row>
    <row r="35" spans="1:31" ht="12.95" customHeight="1" thickBot="1" x14ac:dyDescent="0.3">
      <c r="A35" s="14"/>
      <c r="B35" s="84" t="str">
        <f>Shift_7</f>
        <v>-</v>
      </c>
      <c r="C35" s="85"/>
      <c r="D35" s="92" t="s">
        <v>22</v>
      </c>
      <c r="E35" s="93"/>
      <c r="F35" s="84" t="str">
        <f>Shift_7</f>
        <v>-</v>
      </c>
      <c r="G35" s="85"/>
      <c r="H35" s="92" t="s">
        <v>22</v>
      </c>
      <c r="I35" s="93"/>
      <c r="J35" s="84" t="str">
        <f>Shift_7</f>
        <v>-</v>
      </c>
      <c r="K35" s="85"/>
      <c r="L35" s="92" t="s">
        <v>22</v>
      </c>
      <c r="M35" s="93"/>
      <c r="N35" s="84" t="str">
        <f>Shift_7</f>
        <v>-</v>
      </c>
      <c r="O35" s="85"/>
      <c r="P35" s="92" t="s">
        <v>22</v>
      </c>
      <c r="Q35" s="93"/>
      <c r="R35" s="84" t="str">
        <f>Shift_7</f>
        <v>-</v>
      </c>
      <c r="S35" s="85"/>
      <c r="T35" s="92" t="s">
        <v>22</v>
      </c>
      <c r="U35" s="93"/>
      <c r="V35" s="84" t="str">
        <f>Shift_7</f>
        <v>-</v>
      </c>
      <c r="W35" s="85"/>
      <c r="X35" s="92" t="s">
        <v>22</v>
      </c>
      <c r="Y35" s="93"/>
      <c r="Z35" s="84" t="str">
        <f>Shift_7</f>
        <v>-</v>
      </c>
      <c r="AA35" s="85"/>
      <c r="AB35" s="92" t="s">
        <v>22</v>
      </c>
      <c r="AC35" s="93"/>
      <c r="AD35" s="7"/>
      <c r="AE35" s="7"/>
    </row>
    <row r="36" spans="1:31" ht="12.95" customHeight="1" thickBot="1" x14ac:dyDescent="0.3">
      <c r="A36" s="14"/>
      <c r="B36" s="16">
        <f>IF(Z25+1&gt;MaxDay,1,Z25+1)</f>
        <v>24</v>
      </c>
      <c r="C36" s="16">
        <f>IF(B36&lt;10,Sel_Month+1,Sel_Month)</f>
        <v>9</v>
      </c>
      <c r="D36" s="16"/>
      <c r="E36" s="16"/>
      <c r="F36" s="16">
        <f>IF(B36+1&gt;MaxDay,1,B36+1)</f>
        <v>25</v>
      </c>
      <c r="G36" s="16">
        <f>IF(F36&lt;10,Sel_Month+1,Sel_Month)</f>
        <v>9</v>
      </c>
      <c r="H36" s="16"/>
      <c r="I36" s="16"/>
      <c r="J36" s="16">
        <f>IF(F36+1&gt;MaxDay,1,F36+1)</f>
        <v>26</v>
      </c>
      <c r="K36" s="16">
        <f>IF(J36&lt;10,Sel_Month+1,Sel_Month)</f>
        <v>9</v>
      </c>
      <c r="L36" s="16"/>
      <c r="M36" s="16"/>
      <c r="N36" s="16">
        <f>IF(J36+1&gt;MaxDay,1,J36+1)</f>
        <v>27</v>
      </c>
      <c r="O36" s="16">
        <f>IF(N36&lt;10,Sel_Month+1,Sel_Month)</f>
        <v>9</v>
      </c>
      <c r="P36" s="16"/>
      <c r="Q36" s="16"/>
      <c r="R36" s="16">
        <f>IF(N36+1&gt;MaxDay,1,N36+1)</f>
        <v>28</v>
      </c>
      <c r="S36" s="16">
        <f>IF(R36&lt;10,Sel_Month+1,Sel_Month)</f>
        <v>9</v>
      </c>
      <c r="T36" s="16"/>
      <c r="U36" s="16"/>
      <c r="V36" s="16">
        <f>IF(R36+1&gt;MaxDay,1,R36+1)</f>
        <v>29</v>
      </c>
      <c r="W36" s="16">
        <f>IF(V36&lt;10,Sel_Month+1,Sel_Month)</f>
        <v>9</v>
      </c>
      <c r="X36" s="16"/>
      <c r="Y36" s="17"/>
      <c r="Z36" s="16">
        <f>IF(V36+1&gt;MaxDay,1,V36+1)</f>
        <v>30</v>
      </c>
      <c r="AA36" s="16">
        <f>IF(Z36&lt;10,Sel_Month+1,Sel_Month)</f>
        <v>9</v>
      </c>
      <c r="AB36" s="17"/>
      <c r="AC36" s="17"/>
      <c r="AD36" s="7"/>
      <c r="AE36" s="14"/>
    </row>
    <row r="37" spans="1:31" ht="12.95" customHeight="1" x14ac:dyDescent="0.25">
      <c r="A37" s="13"/>
      <c r="B37" s="105">
        <f>DATE(Year,C36,B36)</f>
        <v>41176</v>
      </c>
      <c r="C37" s="106"/>
      <c r="D37" s="106"/>
      <c r="E37" s="107"/>
      <c r="F37" s="105">
        <f>DATE(Year,G36,F36)</f>
        <v>41177</v>
      </c>
      <c r="G37" s="106"/>
      <c r="H37" s="106"/>
      <c r="I37" s="107"/>
      <c r="J37" s="105">
        <f>DATE(Year,K36,J36)</f>
        <v>41178</v>
      </c>
      <c r="K37" s="106"/>
      <c r="L37" s="106"/>
      <c r="M37" s="107"/>
      <c r="N37" s="105">
        <f>DATE(Year,O36,N36)</f>
        <v>41179</v>
      </c>
      <c r="O37" s="106"/>
      <c r="P37" s="106"/>
      <c r="Q37" s="107"/>
      <c r="R37" s="105">
        <f>DATE(Year,S36,R36)</f>
        <v>41180</v>
      </c>
      <c r="S37" s="106"/>
      <c r="T37" s="106"/>
      <c r="U37" s="107"/>
      <c r="V37" s="105">
        <f>DATE(Year,W36,V36)</f>
        <v>41181</v>
      </c>
      <c r="W37" s="106"/>
      <c r="X37" s="106"/>
      <c r="Y37" s="107"/>
      <c r="Z37" s="105">
        <f>DATE(Year,AA36,Z36)</f>
        <v>41182</v>
      </c>
      <c r="AA37" s="106"/>
      <c r="AB37" s="106"/>
      <c r="AC37" s="107"/>
      <c r="AD37" s="7"/>
      <c r="AE37" s="7"/>
    </row>
    <row r="38" spans="1:31" ht="12.95" customHeight="1" x14ac:dyDescent="0.25">
      <c r="A38" s="13"/>
      <c r="B38" s="102" t="str">
        <f>HLOOKUP(CalendarType,Days,2,0)</f>
        <v>Monday</v>
      </c>
      <c r="C38" s="103"/>
      <c r="D38" s="103"/>
      <c r="E38" s="104"/>
      <c r="F38" s="102" t="str">
        <f>HLOOKUP(CalendarType,Days,3,0)</f>
        <v>Tuesday</v>
      </c>
      <c r="G38" s="103"/>
      <c r="H38" s="103"/>
      <c r="I38" s="104"/>
      <c r="J38" s="102" t="str">
        <f>HLOOKUP(CalendarType,Days,4,0)</f>
        <v>Wednesday</v>
      </c>
      <c r="K38" s="103"/>
      <c r="L38" s="103"/>
      <c r="M38" s="104"/>
      <c r="N38" s="102" t="str">
        <f>HLOOKUP(CalendarType,Days,5,0)</f>
        <v>Thursday</v>
      </c>
      <c r="O38" s="103"/>
      <c r="P38" s="103"/>
      <c r="Q38" s="104"/>
      <c r="R38" s="102" t="str">
        <f>HLOOKUP(CalendarType,Days,6,0)</f>
        <v>Friday</v>
      </c>
      <c r="S38" s="103"/>
      <c r="T38" s="103"/>
      <c r="U38" s="104"/>
      <c r="V38" s="102" t="str">
        <f>HLOOKUP(CalendarType,Days,7,0)</f>
        <v>Saturday</v>
      </c>
      <c r="W38" s="103"/>
      <c r="X38" s="103"/>
      <c r="Y38" s="104"/>
      <c r="Z38" s="102" t="str">
        <f>HLOOKUP(CalendarType,Days,8,0)</f>
        <v>Sunday</v>
      </c>
      <c r="AA38" s="103"/>
      <c r="AB38" s="103"/>
      <c r="AC38" s="104"/>
      <c r="AD38" s="7"/>
      <c r="AE38" s="7"/>
    </row>
    <row r="39" spans="1:31" ht="12.95" customHeight="1" x14ac:dyDescent="0.25">
      <c r="A39" s="13"/>
      <c r="B39" s="98" t="s">
        <v>30</v>
      </c>
      <c r="C39" s="99"/>
      <c r="D39" s="100" t="s">
        <v>31</v>
      </c>
      <c r="E39" s="101"/>
      <c r="F39" s="98" t="s">
        <v>30</v>
      </c>
      <c r="G39" s="99"/>
      <c r="H39" s="100" t="s">
        <v>31</v>
      </c>
      <c r="I39" s="101"/>
      <c r="J39" s="98" t="s">
        <v>30</v>
      </c>
      <c r="K39" s="99"/>
      <c r="L39" s="100" t="s">
        <v>31</v>
      </c>
      <c r="M39" s="101"/>
      <c r="N39" s="98" t="s">
        <v>30</v>
      </c>
      <c r="O39" s="99"/>
      <c r="P39" s="100" t="s">
        <v>31</v>
      </c>
      <c r="Q39" s="101"/>
      <c r="R39" s="98" t="s">
        <v>30</v>
      </c>
      <c r="S39" s="99"/>
      <c r="T39" s="100" t="s">
        <v>31</v>
      </c>
      <c r="U39" s="101"/>
      <c r="V39" s="98" t="s">
        <v>30</v>
      </c>
      <c r="W39" s="99"/>
      <c r="X39" s="100" t="s">
        <v>31</v>
      </c>
      <c r="Y39" s="101"/>
      <c r="Z39" s="98" t="s">
        <v>30</v>
      </c>
      <c r="AA39" s="99"/>
      <c r="AB39" s="100" t="s">
        <v>31</v>
      </c>
      <c r="AC39" s="101"/>
      <c r="AD39" s="7"/>
      <c r="AE39" s="7"/>
    </row>
    <row r="40" spans="1:31" ht="12.95" customHeight="1" x14ac:dyDescent="0.25">
      <c r="A40" s="13"/>
      <c r="B40" s="108" t="str">
        <f>Shift_1</f>
        <v>6am-10am</v>
      </c>
      <c r="C40" s="109"/>
      <c r="D40" s="88" t="s">
        <v>22</v>
      </c>
      <c r="E40" s="89"/>
      <c r="F40" s="108" t="str">
        <f>Shift_1</f>
        <v>6am-10am</v>
      </c>
      <c r="G40" s="109"/>
      <c r="H40" s="88" t="s">
        <v>22</v>
      </c>
      <c r="I40" s="89"/>
      <c r="J40" s="108" t="str">
        <f>Shift_1</f>
        <v>6am-10am</v>
      </c>
      <c r="K40" s="109"/>
      <c r="L40" s="88" t="s">
        <v>22</v>
      </c>
      <c r="M40" s="89"/>
      <c r="N40" s="108" t="str">
        <f>Shift_1</f>
        <v>6am-10am</v>
      </c>
      <c r="O40" s="109"/>
      <c r="P40" s="88" t="s">
        <v>22</v>
      </c>
      <c r="Q40" s="89"/>
      <c r="R40" s="108" t="str">
        <f>Shift_1</f>
        <v>6am-10am</v>
      </c>
      <c r="S40" s="109"/>
      <c r="T40" s="88" t="s">
        <v>22</v>
      </c>
      <c r="U40" s="89"/>
      <c r="V40" s="108" t="str">
        <f>Shift_1</f>
        <v>6am-10am</v>
      </c>
      <c r="W40" s="109"/>
      <c r="X40" s="88" t="s">
        <v>22</v>
      </c>
      <c r="Y40" s="89"/>
      <c r="Z40" s="108" t="str">
        <f>Shift_1</f>
        <v>6am-10am</v>
      </c>
      <c r="AA40" s="109"/>
      <c r="AB40" s="88" t="s">
        <v>22</v>
      </c>
      <c r="AC40" s="89"/>
      <c r="AD40" s="7"/>
      <c r="AE40" s="7"/>
    </row>
    <row r="41" spans="1:31" ht="12.95" customHeight="1" x14ac:dyDescent="0.25">
      <c r="A41" s="13"/>
      <c r="B41" s="94" t="str">
        <f>Shift_2</f>
        <v>10am-2pm</v>
      </c>
      <c r="C41" s="95"/>
      <c r="D41" s="86" t="s">
        <v>22</v>
      </c>
      <c r="E41" s="87"/>
      <c r="F41" s="94" t="str">
        <f>Shift_2</f>
        <v>10am-2pm</v>
      </c>
      <c r="G41" s="95"/>
      <c r="H41" s="86" t="s">
        <v>22</v>
      </c>
      <c r="I41" s="87"/>
      <c r="J41" s="94" t="str">
        <f>Shift_2</f>
        <v>10am-2pm</v>
      </c>
      <c r="K41" s="95"/>
      <c r="L41" s="86" t="s">
        <v>22</v>
      </c>
      <c r="M41" s="87"/>
      <c r="N41" s="94" t="str">
        <f>Shift_2</f>
        <v>10am-2pm</v>
      </c>
      <c r="O41" s="95"/>
      <c r="P41" s="86" t="s">
        <v>22</v>
      </c>
      <c r="Q41" s="87"/>
      <c r="R41" s="94" t="str">
        <f>Shift_2</f>
        <v>10am-2pm</v>
      </c>
      <c r="S41" s="95"/>
      <c r="T41" s="86" t="s">
        <v>22</v>
      </c>
      <c r="U41" s="87"/>
      <c r="V41" s="94" t="str">
        <f>Shift_2</f>
        <v>10am-2pm</v>
      </c>
      <c r="W41" s="95"/>
      <c r="X41" s="86" t="s">
        <v>22</v>
      </c>
      <c r="Y41" s="87"/>
      <c r="Z41" s="94" t="str">
        <f>Shift_2</f>
        <v>10am-2pm</v>
      </c>
      <c r="AA41" s="95"/>
      <c r="AB41" s="86" t="s">
        <v>22</v>
      </c>
      <c r="AC41" s="87"/>
      <c r="AD41" s="7"/>
      <c r="AE41" s="7"/>
    </row>
    <row r="42" spans="1:31" ht="12.95" customHeight="1" x14ac:dyDescent="0.25">
      <c r="A42" s="13"/>
      <c r="B42" s="96" t="str">
        <f>Shift_3</f>
        <v>2pm-6pm</v>
      </c>
      <c r="C42" s="97"/>
      <c r="D42" s="90" t="s">
        <v>22</v>
      </c>
      <c r="E42" s="91"/>
      <c r="F42" s="96" t="str">
        <f>Shift_3</f>
        <v>2pm-6pm</v>
      </c>
      <c r="G42" s="97"/>
      <c r="H42" s="90" t="s">
        <v>22</v>
      </c>
      <c r="I42" s="91"/>
      <c r="J42" s="96" t="str">
        <f>Shift_3</f>
        <v>2pm-6pm</v>
      </c>
      <c r="K42" s="97"/>
      <c r="L42" s="90" t="s">
        <v>22</v>
      </c>
      <c r="M42" s="91"/>
      <c r="N42" s="96" t="str">
        <f>Shift_3</f>
        <v>2pm-6pm</v>
      </c>
      <c r="O42" s="97"/>
      <c r="P42" s="90" t="s">
        <v>22</v>
      </c>
      <c r="Q42" s="91"/>
      <c r="R42" s="96" t="str">
        <f>Shift_3</f>
        <v>2pm-6pm</v>
      </c>
      <c r="S42" s="97"/>
      <c r="T42" s="90" t="s">
        <v>22</v>
      </c>
      <c r="U42" s="91"/>
      <c r="V42" s="96" t="str">
        <f>Shift_3</f>
        <v>2pm-6pm</v>
      </c>
      <c r="W42" s="97"/>
      <c r="X42" s="90" t="s">
        <v>22</v>
      </c>
      <c r="Y42" s="91"/>
      <c r="Z42" s="96" t="str">
        <f>Shift_3</f>
        <v>2pm-6pm</v>
      </c>
      <c r="AA42" s="97"/>
      <c r="AB42" s="90" t="s">
        <v>22</v>
      </c>
      <c r="AC42" s="91"/>
      <c r="AD42" s="7"/>
      <c r="AE42" s="7"/>
    </row>
    <row r="43" spans="1:31" ht="12.95" customHeight="1" x14ac:dyDescent="0.25">
      <c r="A43" s="13"/>
      <c r="B43" s="94" t="str">
        <f>Shift_4</f>
        <v>6pm-10pm</v>
      </c>
      <c r="C43" s="95"/>
      <c r="D43" s="86" t="s">
        <v>22</v>
      </c>
      <c r="E43" s="87"/>
      <c r="F43" s="94" t="str">
        <f>Shift_4</f>
        <v>6pm-10pm</v>
      </c>
      <c r="G43" s="95"/>
      <c r="H43" s="86" t="s">
        <v>22</v>
      </c>
      <c r="I43" s="87"/>
      <c r="J43" s="94" t="str">
        <f>Shift_4</f>
        <v>6pm-10pm</v>
      </c>
      <c r="K43" s="95"/>
      <c r="L43" s="86" t="s">
        <v>22</v>
      </c>
      <c r="M43" s="87"/>
      <c r="N43" s="94" t="str">
        <f>Shift_4</f>
        <v>6pm-10pm</v>
      </c>
      <c r="O43" s="95"/>
      <c r="P43" s="86" t="s">
        <v>22</v>
      </c>
      <c r="Q43" s="87"/>
      <c r="R43" s="94" t="str">
        <f>Shift_4</f>
        <v>6pm-10pm</v>
      </c>
      <c r="S43" s="95"/>
      <c r="T43" s="86" t="s">
        <v>22</v>
      </c>
      <c r="U43" s="87"/>
      <c r="V43" s="94" t="str">
        <f>Shift_4</f>
        <v>6pm-10pm</v>
      </c>
      <c r="W43" s="95"/>
      <c r="X43" s="86" t="s">
        <v>22</v>
      </c>
      <c r="Y43" s="87"/>
      <c r="Z43" s="94" t="str">
        <f>Shift_4</f>
        <v>6pm-10pm</v>
      </c>
      <c r="AA43" s="95"/>
      <c r="AB43" s="86" t="s">
        <v>22</v>
      </c>
      <c r="AC43" s="87"/>
      <c r="AD43" s="7"/>
      <c r="AE43" s="7"/>
    </row>
    <row r="44" spans="1:31" ht="12.95" customHeight="1" x14ac:dyDescent="0.25">
      <c r="A44" s="13"/>
      <c r="B44" s="96" t="str">
        <f>Shift_5</f>
        <v>10pm-2am</v>
      </c>
      <c r="C44" s="97"/>
      <c r="D44" s="90" t="s">
        <v>22</v>
      </c>
      <c r="E44" s="91"/>
      <c r="F44" s="96" t="str">
        <f>Shift_5</f>
        <v>10pm-2am</v>
      </c>
      <c r="G44" s="97"/>
      <c r="H44" s="90" t="s">
        <v>22</v>
      </c>
      <c r="I44" s="91"/>
      <c r="J44" s="96" t="str">
        <f>Shift_5</f>
        <v>10pm-2am</v>
      </c>
      <c r="K44" s="97"/>
      <c r="L44" s="90" t="s">
        <v>22</v>
      </c>
      <c r="M44" s="91"/>
      <c r="N44" s="96" t="str">
        <f>Shift_5</f>
        <v>10pm-2am</v>
      </c>
      <c r="O44" s="97"/>
      <c r="P44" s="90" t="s">
        <v>22</v>
      </c>
      <c r="Q44" s="91"/>
      <c r="R44" s="96" t="str">
        <f>Shift_5</f>
        <v>10pm-2am</v>
      </c>
      <c r="S44" s="97"/>
      <c r="T44" s="90" t="s">
        <v>22</v>
      </c>
      <c r="U44" s="91"/>
      <c r="V44" s="96" t="str">
        <f>Shift_5</f>
        <v>10pm-2am</v>
      </c>
      <c r="W44" s="97"/>
      <c r="X44" s="90" t="s">
        <v>22</v>
      </c>
      <c r="Y44" s="91"/>
      <c r="Z44" s="96" t="str">
        <f>Shift_5</f>
        <v>10pm-2am</v>
      </c>
      <c r="AA44" s="97"/>
      <c r="AB44" s="90" t="s">
        <v>22</v>
      </c>
      <c r="AC44" s="91"/>
      <c r="AD44" s="7"/>
      <c r="AE44" s="7"/>
    </row>
    <row r="45" spans="1:31" ht="12.95" customHeight="1" x14ac:dyDescent="0.25">
      <c r="A45" s="13"/>
      <c r="B45" s="94" t="str">
        <f>Shift_6</f>
        <v>2am-6am</v>
      </c>
      <c r="C45" s="95"/>
      <c r="D45" s="86" t="s">
        <v>22</v>
      </c>
      <c r="E45" s="87"/>
      <c r="F45" s="94" t="str">
        <f>Shift_6</f>
        <v>2am-6am</v>
      </c>
      <c r="G45" s="95"/>
      <c r="H45" s="86" t="s">
        <v>22</v>
      </c>
      <c r="I45" s="87"/>
      <c r="J45" s="94" t="str">
        <f>Shift_6</f>
        <v>2am-6am</v>
      </c>
      <c r="K45" s="95"/>
      <c r="L45" s="86" t="s">
        <v>22</v>
      </c>
      <c r="M45" s="87"/>
      <c r="N45" s="94" t="str">
        <f>Shift_6</f>
        <v>2am-6am</v>
      </c>
      <c r="O45" s="95"/>
      <c r="P45" s="86" t="s">
        <v>22</v>
      </c>
      <c r="Q45" s="87"/>
      <c r="R45" s="94" t="str">
        <f>Shift_6</f>
        <v>2am-6am</v>
      </c>
      <c r="S45" s="95"/>
      <c r="T45" s="86" t="s">
        <v>22</v>
      </c>
      <c r="U45" s="87"/>
      <c r="V45" s="94" t="str">
        <f>Shift_6</f>
        <v>2am-6am</v>
      </c>
      <c r="W45" s="95"/>
      <c r="X45" s="86" t="s">
        <v>22</v>
      </c>
      <c r="Y45" s="87"/>
      <c r="Z45" s="94" t="str">
        <f>Shift_6</f>
        <v>2am-6am</v>
      </c>
      <c r="AA45" s="95"/>
      <c r="AB45" s="86" t="s">
        <v>22</v>
      </c>
      <c r="AC45" s="87"/>
      <c r="AD45" s="7"/>
      <c r="AE45" s="7"/>
    </row>
    <row r="46" spans="1:31" ht="12.95" customHeight="1" thickBot="1" x14ac:dyDescent="0.3">
      <c r="A46" s="13"/>
      <c r="B46" s="84" t="str">
        <f>Shift_7</f>
        <v>-</v>
      </c>
      <c r="C46" s="85"/>
      <c r="D46" s="92" t="s">
        <v>22</v>
      </c>
      <c r="E46" s="93"/>
      <c r="F46" s="84" t="str">
        <f>Shift_7</f>
        <v>-</v>
      </c>
      <c r="G46" s="85"/>
      <c r="H46" s="92" t="s">
        <v>22</v>
      </c>
      <c r="I46" s="93"/>
      <c r="J46" s="84" t="str">
        <f>Shift_7</f>
        <v>-</v>
      </c>
      <c r="K46" s="85"/>
      <c r="L46" s="92" t="s">
        <v>22</v>
      </c>
      <c r="M46" s="93"/>
      <c r="N46" s="84" t="str">
        <f>Shift_7</f>
        <v>-</v>
      </c>
      <c r="O46" s="85"/>
      <c r="P46" s="92" t="s">
        <v>22</v>
      </c>
      <c r="Q46" s="93"/>
      <c r="R46" s="84" t="str">
        <f>Shift_7</f>
        <v>-</v>
      </c>
      <c r="S46" s="85"/>
      <c r="T46" s="92" t="s">
        <v>22</v>
      </c>
      <c r="U46" s="93"/>
      <c r="V46" s="84" t="str">
        <f>Shift_7</f>
        <v>-</v>
      </c>
      <c r="W46" s="85"/>
      <c r="X46" s="92" t="s">
        <v>22</v>
      </c>
      <c r="Y46" s="93"/>
      <c r="Z46" s="84" t="str">
        <f>Shift_7</f>
        <v>-</v>
      </c>
      <c r="AA46" s="85"/>
      <c r="AB46" s="92" t="s">
        <v>22</v>
      </c>
      <c r="AC46" s="93"/>
      <c r="AD46" s="7"/>
      <c r="AE46" s="7"/>
    </row>
    <row r="47" spans="1:31" ht="12.95"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7"/>
      <c r="AE47" s="7"/>
    </row>
    <row r="48" spans="1:31" ht="12.95"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7"/>
      <c r="AE48" s="7"/>
    </row>
    <row r="49" spans="1:31" ht="12.95"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7"/>
      <c r="AE49" s="7"/>
    </row>
    <row r="50" spans="1:31" ht="12.95"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7"/>
      <c r="AE50" s="7"/>
    </row>
    <row r="51" spans="1:31" ht="12.9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7"/>
      <c r="AE51" s="7"/>
    </row>
    <row r="52" spans="1:31" ht="12.9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7"/>
      <c r="AE52" s="7"/>
    </row>
    <row r="53" spans="1:31" ht="12.9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7"/>
      <c r="AE53" s="7"/>
    </row>
    <row r="54" spans="1:31" ht="12.9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7"/>
      <c r="AE54" s="7"/>
    </row>
    <row r="55" spans="1:31" ht="12.9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7"/>
      <c r="AE55" s="7"/>
    </row>
    <row r="56" spans="1:31" ht="12.9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7"/>
      <c r="AE56" s="7"/>
    </row>
    <row r="57" spans="1:31" ht="12.9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7"/>
      <c r="AE57" s="7"/>
    </row>
    <row r="58" spans="1:31" ht="12.9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7"/>
      <c r="AE58" s="7"/>
    </row>
    <row r="59" spans="1:31" ht="12.9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7"/>
      <c r="AE59" s="7"/>
    </row>
    <row r="60" spans="1:31" ht="12.9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7"/>
      <c r="AE60" s="7"/>
    </row>
    <row r="61" spans="1:31" ht="12.9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7"/>
      <c r="AE61" s="7"/>
    </row>
    <row r="62" spans="1:31" ht="12.9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7"/>
      <c r="AE62" s="7"/>
    </row>
    <row r="63" spans="1:31" ht="12.9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7"/>
      <c r="AE63" s="7"/>
    </row>
    <row r="64" spans="1:31" ht="12.9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7"/>
      <c r="AE64" s="7"/>
    </row>
    <row r="65" spans="1:31" ht="12.9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7"/>
      <c r="AE65" s="7"/>
    </row>
    <row r="66" spans="1:31" ht="12.9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7"/>
      <c r="AE66" s="7"/>
    </row>
    <row r="67" spans="1:31" ht="12.9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7"/>
      <c r="AE67" s="7"/>
    </row>
    <row r="68" spans="1:31" ht="12.9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7"/>
      <c r="AE68" s="7"/>
    </row>
    <row r="69" spans="1:31" ht="12.9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7"/>
      <c r="AE69" s="7"/>
    </row>
    <row r="70" spans="1:31" ht="12.9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7"/>
      <c r="AE70" s="7"/>
    </row>
    <row r="71" spans="1:31" ht="12.9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7"/>
      <c r="AE71" s="7"/>
    </row>
    <row r="72" spans="1:31" ht="12.9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7"/>
      <c r="AE72" s="7"/>
    </row>
    <row r="73" spans="1:31" ht="12.9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7"/>
      <c r="AE73" s="7"/>
    </row>
    <row r="74" spans="1:31" ht="12.9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7"/>
      <c r="AE74" s="7"/>
    </row>
    <row r="75" spans="1:31" ht="12.9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7"/>
      <c r="AE75" s="7"/>
    </row>
    <row r="76" spans="1:31" ht="12.9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7"/>
      <c r="AE76" s="7"/>
    </row>
    <row r="77" spans="1:31" ht="12.9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7"/>
      <c r="AE77" s="7"/>
    </row>
    <row r="78" spans="1:31" ht="12.9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7"/>
      <c r="AE78" s="7"/>
    </row>
    <row r="79" spans="1:31" ht="12.9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7"/>
      <c r="AE79" s="7"/>
    </row>
    <row r="80" spans="1:31" ht="12.9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7"/>
      <c r="AE80" s="7"/>
    </row>
    <row r="81" spans="1:31" ht="12.9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7"/>
      <c r="AE81" s="7"/>
    </row>
    <row r="82" spans="1:31" ht="12.9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7"/>
      <c r="AE82" s="7"/>
    </row>
    <row r="83" spans="1:31" ht="12.9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7"/>
      <c r="AE83" s="7"/>
    </row>
    <row r="84" spans="1:31" ht="12.9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7"/>
      <c r="AE84" s="7"/>
    </row>
    <row r="85" spans="1:31" ht="12.9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7"/>
      <c r="AE85" s="7"/>
    </row>
    <row r="86" spans="1:31" ht="12.9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7"/>
      <c r="AE86" s="7"/>
    </row>
    <row r="87" spans="1:31" ht="12.9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7"/>
      <c r="AE87" s="7"/>
    </row>
    <row r="88" spans="1:31" ht="12.9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7"/>
      <c r="AE88" s="7"/>
    </row>
    <row r="89" spans="1:31" ht="12.9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7"/>
      <c r="AE89" s="7"/>
    </row>
    <row r="90" spans="1:31" ht="12.9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7"/>
      <c r="AE90" s="7"/>
    </row>
    <row r="91" spans="1:31" ht="12.9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7"/>
      <c r="AE91" s="7"/>
    </row>
    <row r="92" spans="1:31" ht="12.9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7"/>
      <c r="AE92" s="7"/>
    </row>
    <row r="93" spans="1:31" ht="12.9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7"/>
      <c r="AE93" s="7"/>
    </row>
    <row r="94" spans="1:31" ht="12.9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7"/>
      <c r="AE94" s="7"/>
    </row>
    <row r="95" spans="1:31" ht="12.9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7"/>
      <c r="AE95" s="7"/>
    </row>
    <row r="96" spans="1:31" ht="12.9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7"/>
      <c r="AE96" s="7"/>
    </row>
    <row r="97" spans="1:31" ht="12.9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7"/>
      <c r="AE97" s="7"/>
    </row>
    <row r="98" spans="1:31" ht="12.9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7"/>
      <c r="AE98" s="7"/>
    </row>
    <row r="99" spans="1:31" ht="12.9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7"/>
      <c r="AE99" s="7"/>
    </row>
    <row r="100" spans="1:31" ht="12.9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row>
    <row r="101" spans="1:31" ht="12.9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row>
    <row r="102" spans="1:31" ht="12.9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row>
    <row r="103" spans="1:31" ht="12.9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row>
    <row r="104" spans="1:31" ht="12.9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row>
    <row r="105" spans="1:31" ht="12.9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row>
    <row r="106" spans="1:31" ht="12.95" customHeight="1" x14ac:dyDescent="0.25"/>
    <row r="107" spans="1:31" ht="12.95" customHeight="1" x14ac:dyDescent="0.25"/>
  </sheetData>
  <mergeCells count="506">
    <mergeCell ref="Z37:AC37"/>
    <mergeCell ref="Z38:AC38"/>
    <mergeCell ref="Z39:AA39"/>
    <mergeCell ref="AB39:AC39"/>
    <mergeCell ref="Z40:AA40"/>
    <mergeCell ref="AB40:AC40"/>
    <mergeCell ref="V44:W44"/>
    <mergeCell ref="X44:Y44"/>
    <mergeCell ref="V45:W45"/>
    <mergeCell ref="X45:Y45"/>
    <mergeCell ref="Z44:AA44"/>
    <mergeCell ref="AB44:AC44"/>
    <mergeCell ref="Z45:AA45"/>
    <mergeCell ref="AB45:AC45"/>
    <mergeCell ref="V41:W41"/>
    <mergeCell ref="V42:W42"/>
    <mergeCell ref="V43:W43"/>
    <mergeCell ref="V37:Y37"/>
    <mergeCell ref="V38:Y38"/>
    <mergeCell ref="V39:W39"/>
    <mergeCell ref="X39:Y39"/>
    <mergeCell ref="V40:W40"/>
    <mergeCell ref="X40:Y40"/>
    <mergeCell ref="Z46:AA46"/>
    <mergeCell ref="AB46:AC46"/>
    <mergeCell ref="Z41:AA41"/>
    <mergeCell ref="AB41:AC41"/>
    <mergeCell ref="Z42:AA42"/>
    <mergeCell ref="AB42:AC42"/>
    <mergeCell ref="Z43:AA43"/>
    <mergeCell ref="AB43:AC43"/>
    <mergeCell ref="X46:Y46"/>
    <mergeCell ref="X41:Y41"/>
    <mergeCell ref="X42:Y42"/>
    <mergeCell ref="X43:Y43"/>
    <mergeCell ref="V46:W46"/>
    <mergeCell ref="R44:S44"/>
    <mergeCell ref="T44:U44"/>
    <mergeCell ref="R45:S45"/>
    <mergeCell ref="T45:U45"/>
    <mergeCell ref="R46:S46"/>
    <mergeCell ref="T46:U46"/>
    <mergeCell ref="R41:S41"/>
    <mergeCell ref="T41:U41"/>
    <mergeCell ref="R42:S42"/>
    <mergeCell ref="T42:U42"/>
    <mergeCell ref="R43:S43"/>
    <mergeCell ref="T43:U43"/>
    <mergeCell ref="N46:O46"/>
    <mergeCell ref="P46:Q46"/>
    <mergeCell ref="N41:O41"/>
    <mergeCell ref="P41:Q41"/>
    <mergeCell ref="N42:O42"/>
    <mergeCell ref="P42:Q42"/>
    <mergeCell ref="N43:O43"/>
    <mergeCell ref="P43:Q43"/>
    <mergeCell ref="N37:Q37"/>
    <mergeCell ref="N38:Q38"/>
    <mergeCell ref="N39:O39"/>
    <mergeCell ref="P39:Q39"/>
    <mergeCell ref="N40:O40"/>
    <mergeCell ref="P40:Q40"/>
    <mergeCell ref="N44:O44"/>
    <mergeCell ref="P44:Q44"/>
    <mergeCell ref="N45:O45"/>
    <mergeCell ref="P45:Q45"/>
    <mergeCell ref="J44:K44"/>
    <mergeCell ref="L44:M44"/>
    <mergeCell ref="J45:K45"/>
    <mergeCell ref="L45:M45"/>
    <mergeCell ref="J46:K46"/>
    <mergeCell ref="L46:M46"/>
    <mergeCell ref="J41:K41"/>
    <mergeCell ref="L41:M41"/>
    <mergeCell ref="J42:K42"/>
    <mergeCell ref="L42:M42"/>
    <mergeCell ref="J43:K43"/>
    <mergeCell ref="L43:M43"/>
    <mergeCell ref="F46:G46"/>
    <mergeCell ref="H46:I46"/>
    <mergeCell ref="F41:G41"/>
    <mergeCell ref="H41:I41"/>
    <mergeCell ref="F42:G42"/>
    <mergeCell ref="H42:I42"/>
    <mergeCell ref="F43:G43"/>
    <mergeCell ref="H43:I43"/>
    <mergeCell ref="F37:I37"/>
    <mergeCell ref="F38:I38"/>
    <mergeCell ref="F39:G39"/>
    <mergeCell ref="H39:I39"/>
    <mergeCell ref="F40:G40"/>
    <mergeCell ref="H40:I40"/>
    <mergeCell ref="F44:G44"/>
    <mergeCell ref="H44:I44"/>
    <mergeCell ref="F45:G45"/>
    <mergeCell ref="H45:I45"/>
    <mergeCell ref="B44:C44"/>
    <mergeCell ref="D44:E44"/>
    <mergeCell ref="B45:C45"/>
    <mergeCell ref="D45:E45"/>
    <mergeCell ref="B46:C46"/>
    <mergeCell ref="D46:E46"/>
    <mergeCell ref="B41:C41"/>
    <mergeCell ref="D41:E41"/>
    <mergeCell ref="B42:C42"/>
    <mergeCell ref="D42:E42"/>
    <mergeCell ref="B43:C43"/>
    <mergeCell ref="D43:E43"/>
    <mergeCell ref="B37:E37"/>
    <mergeCell ref="B38:E38"/>
    <mergeCell ref="B39:C39"/>
    <mergeCell ref="D39:E39"/>
    <mergeCell ref="B40:C40"/>
    <mergeCell ref="D40:E40"/>
    <mergeCell ref="R35:S35"/>
    <mergeCell ref="T35:U35"/>
    <mergeCell ref="V35:W35"/>
    <mergeCell ref="J37:M37"/>
    <mergeCell ref="J38:M38"/>
    <mergeCell ref="J39:K39"/>
    <mergeCell ref="L39:M39"/>
    <mergeCell ref="J40:K40"/>
    <mergeCell ref="L40:M40"/>
    <mergeCell ref="R37:U37"/>
    <mergeCell ref="R38:U38"/>
    <mergeCell ref="R39:S39"/>
    <mergeCell ref="T39:U39"/>
    <mergeCell ref="R40:S40"/>
    <mergeCell ref="T40:U40"/>
    <mergeCell ref="X35:Y35"/>
    <mergeCell ref="Z35:AA35"/>
    <mergeCell ref="AB35:AC35"/>
    <mergeCell ref="Z34:AA34"/>
    <mergeCell ref="AB34:AC34"/>
    <mergeCell ref="B35:C35"/>
    <mergeCell ref="D35:E35"/>
    <mergeCell ref="F35:G35"/>
    <mergeCell ref="H35:I35"/>
    <mergeCell ref="J35:K35"/>
    <mergeCell ref="L35:M35"/>
    <mergeCell ref="N35:O35"/>
    <mergeCell ref="P35:Q35"/>
    <mergeCell ref="N34:O34"/>
    <mergeCell ref="P34:Q34"/>
    <mergeCell ref="R34:S34"/>
    <mergeCell ref="T34:U34"/>
    <mergeCell ref="V34:W34"/>
    <mergeCell ref="X34:Y34"/>
    <mergeCell ref="B34:C34"/>
    <mergeCell ref="D34:E34"/>
    <mergeCell ref="F34:G34"/>
    <mergeCell ref="H34:I34"/>
    <mergeCell ref="J34:K34"/>
    <mergeCell ref="L34:M34"/>
    <mergeCell ref="R33:S33"/>
    <mergeCell ref="T33:U33"/>
    <mergeCell ref="V33:W33"/>
    <mergeCell ref="X33:Y33"/>
    <mergeCell ref="Z33:AA33"/>
    <mergeCell ref="AB33:AC33"/>
    <mergeCell ref="Z32:AA32"/>
    <mergeCell ref="AB32:AC32"/>
    <mergeCell ref="R32:S32"/>
    <mergeCell ref="T32:U32"/>
    <mergeCell ref="V32:W32"/>
    <mergeCell ref="X32:Y32"/>
    <mergeCell ref="B33:C33"/>
    <mergeCell ref="D33:E33"/>
    <mergeCell ref="F33:G33"/>
    <mergeCell ref="H33:I33"/>
    <mergeCell ref="J33:K33"/>
    <mergeCell ref="L33:M33"/>
    <mergeCell ref="N33:O33"/>
    <mergeCell ref="P33:Q33"/>
    <mergeCell ref="N32:O32"/>
    <mergeCell ref="P32:Q32"/>
    <mergeCell ref="B32:C32"/>
    <mergeCell ref="D32:E32"/>
    <mergeCell ref="F32:G32"/>
    <mergeCell ref="H32:I32"/>
    <mergeCell ref="J32:K32"/>
    <mergeCell ref="L32:M32"/>
    <mergeCell ref="R31:S31"/>
    <mergeCell ref="T31:U31"/>
    <mergeCell ref="V31:W31"/>
    <mergeCell ref="X31:Y31"/>
    <mergeCell ref="Z31:AA31"/>
    <mergeCell ref="AB31:AC31"/>
    <mergeCell ref="Z30:AA30"/>
    <mergeCell ref="AB30:AC30"/>
    <mergeCell ref="B31:C31"/>
    <mergeCell ref="D31:E31"/>
    <mergeCell ref="F31:G31"/>
    <mergeCell ref="H31:I31"/>
    <mergeCell ref="J31:K31"/>
    <mergeCell ref="L31:M31"/>
    <mergeCell ref="N31:O31"/>
    <mergeCell ref="P31:Q31"/>
    <mergeCell ref="N30:O30"/>
    <mergeCell ref="P30:Q30"/>
    <mergeCell ref="R30:S30"/>
    <mergeCell ref="T30:U30"/>
    <mergeCell ref="V30:W30"/>
    <mergeCell ref="X30:Y30"/>
    <mergeCell ref="B30:C30"/>
    <mergeCell ref="D30:E30"/>
    <mergeCell ref="F30:G30"/>
    <mergeCell ref="H30:I30"/>
    <mergeCell ref="J30:K30"/>
    <mergeCell ref="L30:M30"/>
    <mergeCell ref="R29:S29"/>
    <mergeCell ref="T29:U29"/>
    <mergeCell ref="V29:W29"/>
    <mergeCell ref="X29:Y29"/>
    <mergeCell ref="Z29:AA29"/>
    <mergeCell ref="AB29:AC29"/>
    <mergeCell ref="Z28:AA28"/>
    <mergeCell ref="AB28:AC28"/>
    <mergeCell ref="B29:C29"/>
    <mergeCell ref="D29:E29"/>
    <mergeCell ref="F29:G29"/>
    <mergeCell ref="H29:I29"/>
    <mergeCell ref="J29:K29"/>
    <mergeCell ref="L29:M29"/>
    <mergeCell ref="N29:O29"/>
    <mergeCell ref="P29:Q29"/>
    <mergeCell ref="N28:O28"/>
    <mergeCell ref="P28:Q28"/>
    <mergeCell ref="R28:S28"/>
    <mergeCell ref="T28:U28"/>
    <mergeCell ref="V28:W28"/>
    <mergeCell ref="X28:Y28"/>
    <mergeCell ref="B28:C28"/>
    <mergeCell ref="D28:E28"/>
    <mergeCell ref="F28:G28"/>
    <mergeCell ref="H28:I28"/>
    <mergeCell ref="J28:K28"/>
    <mergeCell ref="L28:M28"/>
    <mergeCell ref="Z26:AC26"/>
    <mergeCell ref="B27:E27"/>
    <mergeCell ref="F27:I27"/>
    <mergeCell ref="J27:M27"/>
    <mergeCell ref="N27:Q27"/>
    <mergeCell ref="R27:U27"/>
    <mergeCell ref="V27:Y27"/>
    <mergeCell ref="Z27:AC27"/>
    <mergeCell ref="B26:E26"/>
    <mergeCell ref="F26:I26"/>
    <mergeCell ref="J26:M26"/>
    <mergeCell ref="N26:Q26"/>
    <mergeCell ref="R26:U26"/>
    <mergeCell ref="V26:Y26"/>
    <mergeCell ref="R24:S24"/>
    <mergeCell ref="T24:U24"/>
    <mergeCell ref="V24:W24"/>
    <mergeCell ref="X24:Y24"/>
    <mergeCell ref="Z24:AA24"/>
    <mergeCell ref="AB24:AC24"/>
    <mergeCell ref="F24:G24"/>
    <mergeCell ref="H24:I24"/>
    <mergeCell ref="J24:K24"/>
    <mergeCell ref="L24:M24"/>
    <mergeCell ref="N24:O24"/>
    <mergeCell ref="P24:Q24"/>
    <mergeCell ref="R23:S23"/>
    <mergeCell ref="T23:U23"/>
    <mergeCell ref="V23:W23"/>
    <mergeCell ref="X23:Y23"/>
    <mergeCell ref="Z23:AA23"/>
    <mergeCell ref="AB23:AC23"/>
    <mergeCell ref="F23:G23"/>
    <mergeCell ref="H23:I23"/>
    <mergeCell ref="J23:K23"/>
    <mergeCell ref="L23:M23"/>
    <mergeCell ref="N23:O23"/>
    <mergeCell ref="P23:Q23"/>
    <mergeCell ref="R22:S22"/>
    <mergeCell ref="T22:U22"/>
    <mergeCell ref="V22:W22"/>
    <mergeCell ref="X22:Y22"/>
    <mergeCell ref="Z22:AA22"/>
    <mergeCell ref="AB22:AC22"/>
    <mergeCell ref="F22:G22"/>
    <mergeCell ref="H22:I22"/>
    <mergeCell ref="J22:K22"/>
    <mergeCell ref="L22:M22"/>
    <mergeCell ref="N22:O22"/>
    <mergeCell ref="P22:Q22"/>
    <mergeCell ref="R21:S21"/>
    <mergeCell ref="T21:U21"/>
    <mergeCell ref="V21:W21"/>
    <mergeCell ref="X21:Y21"/>
    <mergeCell ref="Z21:AA21"/>
    <mergeCell ref="AB21:AC21"/>
    <mergeCell ref="F21:G21"/>
    <mergeCell ref="H21:I21"/>
    <mergeCell ref="J21:K21"/>
    <mergeCell ref="L21:M21"/>
    <mergeCell ref="N21:O21"/>
    <mergeCell ref="P21:Q21"/>
    <mergeCell ref="R20:S20"/>
    <mergeCell ref="T20:U20"/>
    <mergeCell ref="V20:W20"/>
    <mergeCell ref="X20:Y20"/>
    <mergeCell ref="Z20:AA20"/>
    <mergeCell ref="AB20:AC20"/>
    <mergeCell ref="F20:G20"/>
    <mergeCell ref="H20:I20"/>
    <mergeCell ref="J20:K20"/>
    <mergeCell ref="L20:M20"/>
    <mergeCell ref="N20:O20"/>
    <mergeCell ref="P20:Q20"/>
    <mergeCell ref="R19:S19"/>
    <mergeCell ref="T19:U19"/>
    <mergeCell ref="V19:W19"/>
    <mergeCell ref="X19:Y19"/>
    <mergeCell ref="Z19:AA19"/>
    <mergeCell ref="AB19:AC19"/>
    <mergeCell ref="F19:G19"/>
    <mergeCell ref="H19:I19"/>
    <mergeCell ref="J19:K19"/>
    <mergeCell ref="L19:M19"/>
    <mergeCell ref="N19:O19"/>
    <mergeCell ref="P19:Q19"/>
    <mergeCell ref="R18:S18"/>
    <mergeCell ref="T18:U18"/>
    <mergeCell ref="V18:W18"/>
    <mergeCell ref="X18:Y18"/>
    <mergeCell ref="Z18:AA18"/>
    <mergeCell ref="AB18:AC18"/>
    <mergeCell ref="F18:G18"/>
    <mergeCell ref="H18:I18"/>
    <mergeCell ref="J18:K18"/>
    <mergeCell ref="L18:M18"/>
    <mergeCell ref="N18:O18"/>
    <mergeCell ref="P18:Q18"/>
    <mergeCell ref="R17:S17"/>
    <mergeCell ref="T17:U17"/>
    <mergeCell ref="V17:W17"/>
    <mergeCell ref="X17:Y17"/>
    <mergeCell ref="Z17:AA17"/>
    <mergeCell ref="AB17:AC17"/>
    <mergeCell ref="F17:G17"/>
    <mergeCell ref="H17:I17"/>
    <mergeCell ref="J17:K17"/>
    <mergeCell ref="L17:M17"/>
    <mergeCell ref="N17:O17"/>
    <mergeCell ref="P17:Q17"/>
    <mergeCell ref="F16:I16"/>
    <mergeCell ref="J16:M16"/>
    <mergeCell ref="N16:Q16"/>
    <mergeCell ref="R16:U16"/>
    <mergeCell ref="V16:Y16"/>
    <mergeCell ref="Z16:AC16"/>
    <mergeCell ref="F15:I15"/>
    <mergeCell ref="J15:M15"/>
    <mergeCell ref="N15:Q15"/>
    <mergeCell ref="R15:U15"/>
    <mergeCell ref="V15:Y15"/>
    <mergeCell ref="Z15:AC15"/>
    <mergeCell ref="B22:C22"/>
    <mergeCell ref="D22:E22"/>
    <mergeCell ref="B23:C23"/>
    <mergeCell ref="D23:E23"/>
    <mergeCell ref="B24:C24"/>
    <mergeCell ref="D24:E24"/>
    <mergeCell ref="B19:C19"/>
    <mergeCell ref="D19:E19"/>
    <mergeCell ref="B20:C20"/>
    <mergeCell ref="D20:E20"/>
    <mergeCell ref="B21:C21"/>
    <mergeCell ref="D21:E21"/>
    <mergeCell ref="B15:E15"/>
    <mergeCell ref="B16:E16"/>
    <mergeCell ref="B17:C17"/>
    <mergeCell ref="D17:E17"/>
    <mergeCell ref="B18:C18"/>
    <mergeCell ref="D18:E18"/>
    <mergeCell ref="Z11:AA11"/>
    <mergeCell ref="AB11:AC11"/>
    <mergeCell ref="Z12:AA12"/>
    <mergeCell ref="AB12:AC12"/>
    <mergeCell ref="Z13:AA13"/>
    <mergeCell ref="AB13:AC13"/>
    <mergeCell ref="V11:W11"/>
    <mergeCell ref="X11:Y11"/>
    <mergeCell ref="V12:W12"/>
    <mergeCell ref="X12:Y12"/>
    <mergeCell ref="V13:W13"/>
    <mergeCell ref="X13:Y13"/>
    <mergeCell ref="R11:S11"/>
    <mergeCell ref="T11:U11"/>
    <mergeCell ref="R12:S12"/>
    <mergeCell ref="T12:U12"/>
    <mergeCell ref="R13:S13"/>
    <mergeCell ref="T13:U13"/>
    <mergeCell ref="Z8:AA8"/>
    <mergeCell ref="AB8:AC8"/>
    <mergeCell ref="Z9:AA9"/>
    <mergeCell ref="AB9:AC9"/>
    <mergeCell ref="Z10:AA10"/>
    <mergeCell ref="AB10:AC10"/>
    <mergeCell ref="Z4:AC4"/>
    <mergeCell ref="Z5:AC5"/>
    <mergeCell ref="Z6:AA6"/>
    <mergeCell ref="AB6:AC6"/>
    <mergeCell ref="Z7:AA7"/>
    <mergeCell ref="AB7:AC7"/>
    <mergeCell ref="V8:W8"/>
    <mergeCell ref="X8:Y8"/>
    <mergeCell ref="V9:W9"/>
    <mergeCell ref="X9:Y9"/>
    <mergeCell ref="V10:W10"/>
    <mergeCell ref="X10:Y10"/>
    <mergeCell ref="V4:Y4"/>
    <mergeCell ref="V5:Y5"/>
    <mergeCell ref="V6:W6"/>
    <mergeCell ref="X6:Y6"/>
    <mergeCell ref="V7:W7"/>
    <mergeCell ref="X7:Y7"/>
    <mergeCell ref="N10:O10"/>
    <mergeCell ref="P10:Q10"/>
    <mergeCell ref="R8:S8"/>
    <mergeCell ref="T8:U8"/>
    <mergeCell ref="R9:S9"/>
    <mergeCell ref="T9:U9"/>
    <mergeCell ref="R10:S10"/>
    <mergeCell ref="T10:U10"/>
    <mergeCell ref="R4:U4"/>
    <mergeCell ref="R5:U5"/>
    <mergeCell ref="R6:S6"/>
    <mergeCell ref="T6:U6"/>
    <mergeCell ref="R7:S7"/>
    <mergeCell ref="T7:U7"/>
    <mergeCell ref="J13:K13"/>
    <mergeCell ref="L13:M13"/>
    <mergeCell ref="N4:Q4"/>
    <mergeCell ref="N5:Q5"/>
    <mergeCell ref="N6:O6"/>
    <mergeCell ref="P6:Q6"/>
    <mergeCell ref="N7:O7"/>
    <mergeCell ref="P7:Q7"/>
    <mergeCell ref="J9:K9"/>
    <mergeCell ref="L9:M9"/>
    <mergeCell ref="J10:K10"/>
    <mergeCell ref="L10:M10"/>
    <mergeCell ref="J11:K11"/>
    <mergeCell ref="L11:M11"/>
    <mergeCell ref="N11:O11"/>
    <mergeCell ref="P11:Q11"/>
    <mergeCell ref="N12:O12"/>
    <mergeCell ref="P12:Q12"/>
    <mergeCell ref="N13:O13"/>
    <mergeCell ref="P13:Q13"/>
    <mergeCell ref="N8:O8"/>
    <mergeCell ref="P8:Q8"/>
    <mergeCell ref="N9:O9"/>
    <mergeCell ref="P9:Q9"/>
    <mergeCell ref="F13:G13"/>
    <mergeCell ref="H13:I13"/>
    <mergeCell ref="J4:M4"/>
    <mergeCell ref="J5:M5"/>
    <mergeCell ref="J6:K6"/>
    <mergeCell ref="L6:M6"/>
    <mergeCell ref="J7:K7"/>
    <mergeCell ref="L7:M7"/>
    <mergeCell ref="J8:K8"/>
    <mergeCell ref="L8:M8"/>
    <mergeCell ref="F10:G10"/>
    <mergeCell ref="H10:I10"/>
    <mergeCell ref="F11:G11"/>
    <mergeCell ref="H11:I11"/>
    <mergeCell ref="F12:G12"/>
    <mergeCell ref="H12:I12"/>
    <mergeCell ref="F7:G7"/>
    <mergeCell ref="H7:I7"/>
    <mergeCell ref="F8:G8"/>
    <mergeCell ref="H8:I8"/>
    <mergeCell ref="F9:G9"/>
    <mergeCell ref="H9:I9"/>
    <mergeCell ref="J12:K12"/>
    <mergeCell ref="L12:M12"/>
    <mergeCell ref="Z2:AB2"/>
    <mergeCell ref="F2:Y2"/>
    <mergeCell ref="B13:C13"/>
    <mergeCell ref="D8:E8"/>
    <mergeCell ref="D7:E7"/>
    <mergeCell ref="D9:E9"/>
    <mergeCell ref="D10:E10"/>
    <mergeCell ref="D11:E11"/>
    <mergeCell ref="D12:E12"/>
    <mergeCell ref="D13:E13"/>
    <mergeCell ref="B8:C8"/>
    <mergeCell ref="B12:C12"/>
    <mergeCell ref="B11:C11"/>
    <mergeCell ref="B10:C10"/>
    <mergeCell ref="B9:C9"/>
    <mergeCell ref="B6:C6"/>
    <mergeCell ref="D6:E6"/>
    <mergeCell ref="B5:E5"/>
    <mergeCell ref="B4:E4"/>
    <mergeCell ref="F4:I4"/>
    <mergeCell ref="F5:I5"/>
    <mergeCell ref="F6:G6"/>
    <mergeCell ref="H6:I6"/>
    <mergeCell ref="B7:C7"/>
  </mergeCells>
  <dataValidations count="1">
    <dataValidation type="list" allowBlank="1" showInputMessage="1" showErrorMessage="1" sqref="AB7:AC13 X7:Y13 X18:Y24 X29:Y35 X40:Y46 P7:Q13 P18:Q24 P29:Q35 P40:Q46 H7:I13 H18:I24 H29:I35 H40:I46 D40:E46 D29:E35 D18:E24 D7:E13 L40:M46 L29:M35 L18:M24 L7:M13 T40:U46 T29:U35 T18:U24 T7:U13 AB40:AC46 AB29:AC35 AB18:AC24">
      <formula1>Personnel_List</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W25"/>
  <sheetViews>
    <sheetView showGridLines="0" tabSelected="1" workbookViewId="0">
      <selection activeCell="B14" sqref="B14"/>
    </sheetView>
  </sheetViews>
  <sheetFormatPr defaultRowHeight="15" x14ac:dyDescent="0.25"/>
  <cols>
    <col min="1" max="2" width="4.7109375" customWidth="1"/>
    <col min="3" max="3" width="15.5703125" customWidth="1"/>
    <col min="4" max="33" width="4.7109375" customWidth="1"/>
  </cols>
  <sheetData>
    <row r="2" spans="3:23" ht="18" x14ac:dyDescent="0.25">
      <c r="C2" s="154" t="str">
        <f>Readme!G5&amp;"/"&amp;Year&amp;" Shift Schedule Summary"</f>
        <v>Sep/2012 Shift Schedule Summary</v>
      </c>
      <c r="D2" s="154"/>
      <c r="E2" s="154"/>
      <c r="F2" s="154"/>
      <c r="G2" s="154"/>
      <c r="H2" s="154"/>
      <c r="I2" s="154"/>
      <c r="J2" s="154"/>
      <c r="K2" s="154"/>
      <c r="L2" s="154"/>
      <c r="M2" s="154"/>
      <c r="N2" s="154"/>
      <c r="O2" s="154"/>
      <c r="P2" s="154"/>
      <c r="Q2" s="154"/>
      <c r="R2" s="154"/>
      <c r="S2" s="154"/>
      <c r="T2" s="154"/>
      <c r="U2" s="154"/>
      <c r="V2" s="154"/>
      <c r="W2" s="154"/>
    </row>
    <row r="3" spans="3:23" ht="15.75" thickBot="1" x14ac:dyDescent="0.3"/>
    <row r="4" spans="3:23" ht="15.75" thickBot="1" x14ac:dyDescent="0.3">
      <c r="C4" s="20"/>
      <c r="D4" s="115" t="s">
        <v>45</v>
      </c>
      <c r="E4" s="116"/>
      <c r="F4" s="116"/>
      <c r="G4" s="116"/>
      <c r="H4" s="115" t="s">
        <v>46</v>
      </c>
      <c r="I4" s="116"/>
      <c r="J4" s="116"/>
      <c r="K4" s="116"/>
      <c r="L4" s="115" t="s">
        <v>47</v>
      </c>
      <c r="M4" s="116"/>
      <c r="N4" s="116"/>
      <c r="O4" s="116"/>
      <c r="P4" s="115" t="s">
        <v>48</v>
      </c>
      <c r="Q4" s="116"/>
      <c r="R4" s="116"/>
      <c r="S4" s="116"/>
      <c r="T4" s="115" t="s">
        <v>49</v>
      </c>
      <c r="U4" s="116"/>
      <c r="V4" s="116"/>
      <c r="W4" s="126"/>
    </row>
    <row r="5" spans="3:23" ht="15.75" thickBot="1" x14ac:dyDescent="0.3">
      <c r="C5" s="21" t="s">
        <v>31</v>
      </c>
      <c r="D5" s="117" t="s">
        <v>59</v>
      </c>
      <c r="E5" s="118"/>
      <c r="F5" s="118" t="s">
        <v>50</v>
      </c>
      <c r="G5" s="119"/>
      <c r="H5" s="117" t="s">
        <v>59</v>
      </c>
      <c r="I5" s="118"/>
      <c r="J5" s="118" t="s">
        <v>50</v>
      </c>
      <c r="K5" s="119"/>
      <c r="L5" s="117" t="s">
        <v>59</v>
      </c>
      <c r="M5" s="118"/>
      <c r="N5" s="118" t="s">
        <v>50</v>
      </c>
      <c r="O5" s="119"/>
      <c r="P5" s="117" t="s">
        <v>59</v>
      </c>
      <c r="Q5" s="118"/>
      <c r="R5" s="118" t="s">
        <v>50</v>
      </c>
      <c r="S5" s="119"/>
      <c r="T5" s="117" t="s">
        <v>59</v>
      </c>
      <c r="U5" s="118"/>
      <c r="V5" s="118" t="s">
        <v>50</v>
      </c>
      <c r="W5" s="127"/>
    </row>
    <row r="6" spans="3:23" x14ac:dyDescent="0.25">
      <c r="C6" s="22" t="str">
        <f>IF(DB!I3="","",DB!I3)</f>
        <v>J.Brown</v>
      </c>
      <c r="D6" s="120">
        <f>IF($C6="","",DB!J16)</f>
        <v>0</v>
      </c>
      <c r="E6" s="121"/>
      <c r="F6" s="121">
        <f>IF($C6="","",DB!J3)</f>
        <v>0</v>
      </c>
      <c r="G6" s="122"/>
      <c r="H6" s="120">
        <f>IF($C6="","",DB!K16)</f>
        <v>0</v>
      </c>
      <c r="I6" s="121"/>
      <c r="J6" s="121">
        <f>IF($C6="","",DB!K3)</f>
        <v>0</v>
      </c>
      <c r="K6" s="122"/>
      <c r="L6" s="120">
        <f>IF($C6="","",DB!L16)</f>
        <v>0</v>
      </c>
      <c r="M6" s="121"/>
      <c r="N6" s="121">
        <f>IF($C6="","",DB!L3)</f>
        <v>0</v>
      </c>
      <c r="O6" s="122"/>
      <c r="P6" s="120">
        <f>IF($C6="","",DB!M16)</f>
        <v>0</v>
      </c>
      <c r="Q6" s="121"/>
      <c r="R6" s="121">
        <f>IF($C6="","",DB!M3)</f>
        <v>0</v>
      </c>
      <c r="S6" s="122"/>
      <c r="T6" s="128">
        <f>IF($C6="","",DB!N16)</f>
        <v>0</v>
      </c>
      <c r="U6" s="129"/>
      <c r="V6" s="129">
        <f>IF($C6="","",DB!N3)</f>
        <v>0</v>
      </c>
      <c r="W6" s="130"/>
    </row>
    <row r="7" spans="3:23" x14ac:dyDescent="0.25">
      <c r="C7" s="23" t="str">
        <f>IF(DB!I4="","",DB!I4)</f>
        <v>A.White</v>
      </c>
      <c r="D7" s="123">
        <f>IF($C7="","",DB!J17)</f>
        <v>0</v>
      </c>
      <c r="E7" s="124"/>
      <c r="F7" s="124">
        <f>IF($C7="","",DB!J4)</f>
        <v>0</v>
      </c>
      <c r="G7" s="125"/>
      <c r="H7" s="123">
        <f>IF($C7="","",DB!K17)</f>
        <v>0</v>
      </c>
      <c r="I7" s="124"/>
      <c r="J7" s="124">
        <f>IF($C7="","",DB!K4)</f>
        <v>0</v>
      </c>
      <c r="K7" s="125"/>
      <c r="L7" s="123">
        <f>IF($C7="","",DB!L17)</f>
        <v>0</v>
      </c>
      <c r="M7" s="124"/>
      <c r="N7" s="124">
        <f>IF($C7="","",DB!L4)</f>
        <v>0</v>
      </c>
      <c r="O7" s="125"/>
      <c r="P7" s="123">
        <f>IF($C7="","",DB!M17)</f>
        <v>0</v>
      </c>
      <c r="Q7" s="124"/>
      <c r="R7" s="124">
        <f>IF($C7="","",DB!M4)</f>
        <v>0</v>
      </c>
      <c r="S7" s="125"/>
      <c r="T7" s="131">
        <f>IF($C7="","",DB!N17)</f>
        <v>0</v>
      </c>
      <c r="U7" s="132"/>
      <c r="V7" s="132">
        <f>IF($C7="","",DB!N4)</f>
        <v>0</v>
      </c>
      <c r="W7" s="133"/>
    </row>
    <row r="8" spans="3:23" x14ac:dyDescent="0.25">
      <c r="C8" s="23" t="str">
        <f>IF(DB!I5="","",DB!I5)</f>
        <v>M.Green</v>
      </c>
      <c r="D8" s="123">
        <f>IF($C8="","",DB!J18)</f>
        <v>0</v>
      </c>
      <c r="E8" s="124"/>
      <c r="F8" s="124">
        <f>IF($C8="","",DB!J5)</f>
        <v>0</v>
      </c>
      <c r="G8" s="125"/>
      <c r="H8" s="123">
        <f>IF($C8="","",DB!K18)</f>
        <v>0</v>
      </c>
      <c r="I8" s="124"/>
      <c r="J8" s="124">
        <f>IF($C8="","",DB!K5)</f>
        <v>0</v>
      </c>
      <c r="K8" s="125"/>
      <c r="L8" s="123">
        <f>IF($C8="","",DB!L18)</f>
        <v>0</v>
      </c>
      <c r="M8" s="124"/>
      <c r="N8" s="124">
        <f>IF($C8="","",DB!L5)</f>
        <v>0</v>
      </c>
      <c r="O8" s="125"/>
      <c r="P8" s="123">
        <f>IF($C8="","",DB!M18)</f>
        <v>0</v>
      </c>
      <c r="Q8" s="124"/>
      <c r="R8" s="124">
        <f>IF($C8="","",DB!M5)</f>
        <v>0</v>
      </c>
      <c r="S8" s="125"/>
      <c r="T8" s="131">
        <f>IF($C8="","",DB!N18)</f>
        <v>0</v>
      </c>
      <c r="U8" s="132"/>
      <c r="V8" s="132">
        <f>IF($C8="","",DB!N5)</f>
        <v>0</v>
      </c>
      <c r="W8" s="133"/>
    </row>
    <row r="9" spans="3:23" x14ac:dyDescent="0.25">
      <c r="C9" s="23" t="str">
        <f>IF(DB!I6="","",DB!I6)</f>
        <v/>
      </c>
      <c r="D9" s="123" t="str">
        <f>IF($C9="","",DB!J19)</f>
        <v/>
      </c>
      <c r="E9" s="124"/>
      <c r="F9" s="124" t="str">
        <f>IF($C9="","",DB!J6)</f>
        <v/>
      </c>
      <c r="G9" s="125"/>
      <c r="H9" s="123" t="str">
        <f>IF($C9="","",DB!K19)</f>
        <v/>
      </c>
      <c r="I9" s="124"/>
      <c r="J9" s="124" t="str">
        <f>IF($C9="","",DB!K6)</f>
        <v/>
      </c>
      <c r="K9" s="125"/>
      <c r="L9" s="123" t="str">
        <f>IF($C9="","",DB!L19)</f>
        <v/>
      </c>
      <c r="M9" s="124"/>
      <c r="N9" s="124" t="str">
        <f>IF($C9="","",DB!L6)</f>
        <v/>
      </c>
      <c r="O9" s="125"/>
      <c r="P9" s="123" t="str">
        <f>IF($C9="","",DB!M19)</f>
        <v/>
      </c>
      <c r="Q9" s="124"/>
      <c r="R9" s="124" t="str">
        <f>IF($C9="","",DB!M6)</f>
        <v/>
      </c>
      <c r="S9" s="125"/>
      <c r="T9" s="131" t="str">
        <f>IF($C9="","",DB!N19)</f>
        <v/>
      </c>
      <c r="U9" s="132"/>
      <c r="V9" s="132" t="str">
        <f>IF($C9="","",DB!N6)</f>
        <v/>
      </c>
      <c r="W9" s="133"/>
    </row>
    <row r="10" spans="3:23" x14ac:dyDescent="0.25">
      <c r="C10" s="23" t="str">
        <f>IF(DB!I7="","",DB!I7)</f>
        <v/>
      </c>
      <c r="D10" s="123" t="str">
        <f>IF($C10="","",DB!J20)</f>
        <v/>
      </c>
      <c r="E10" s="124"/>
      <c r="F10" s="124" t="str">
        <f>IF($C10="","",DB!J7)</f>
        <v/>
      </c>
      <c r="G10" s="125"/>
      <c r="H10" s="123" t="str">
        <f>IF($C10="","",DB!K20)</f>
        <v/>
      </c>
      <c r="I10" s="124"/>
      <c r="J10" s="124" t="str">
        <f>IF($C10="","",DB!K7)</f>
        <v/>
      </c>
      <c r="K10" s="125"/>
      <c r="L10" s="123" t="str">
        <f>IF($C10="","",DB!L20)</f>
        <v/>
      </c>
      <c r="M10" s="124"/>
      <c r="N10" s="124" t="str">
        <f>IF($C10="","",DB!L7)</f>
        <v/>
      </c>
      <c r="O10" s="125"/>
      <c r="P10" s="123" t="str">
        <f>IF($C10="","",DB!M20)</f>
        <v/>
      </c>
      <c r="Q10" s="124"/>
      <c r="R10" s="124" t="str">
        <f>IF($C10="","",DB!M7)</f>
        <v/>
      </c>
      <c r="S10" s="125"/>
      <c r="T10" s="131" t="str">
        <f>IF($C10="","",DB!N20)</f>
        <v/>
      </c>
      <c r="U10" s="132"/>
      <c r="V10" s="132" t="str">
        <f>IF($C10="","",DB!N7)</f>
        <v/>
      </c>
      <c r="W10" s="133"/>
    </row>
    <row r="11" spans="3:23" x14ac:dyDescent="0.25">
      <c r="C11" s="23" t="str">
        <f>IF(DB!I8="","",DB!I8)</f>
        <v/>
      </c>
      <c r="D11" s="123" t="str">
        <f>IF($C11="","",DB!J21)</f>
        <v/>
      </c>
      <c r="E11" s="124"/>
      <c r="F11" s="124" t="str">
        <f>IF($C11="","",DB!J8)</f>
        <v/>
      </c>
      <c r="G11" s="125"/>
      <c r="H11" s="123" t="str">
        <f>IF($C11="","",DB!K21)</f>
        <v/>
      </c>
      <c r="I11" s="124"/>
      <c r="J11" s="124" t="str">
        <f>IF($C11="","",DB!K8)</f>
        <v/>
      </c>
      <c r="K11" s="125"/>
      <c r="L11" s="123" t="str">
        <f>IF($C11="","",DB!L21)</f>
        <v/>
      </c>
      <c r="M11" s="124"/>
      <c r="N11" s="124" t="str">
        <f>IF($C11="","",DB!L8)</f>
        <v/>
      </c>
      <c r="O11" s="125"/>
      <c r="P11" s="123" t="str">
        <f>IF($C11="","",DB!M21)</f>
        <v/>
      </c>
      <c r="Q11" s="124"/>
      <c r="R11" s="124" t="str">
        <f>IF($C11="","",DB!M8)</f>
        <v/>
      </c>
      <c r="S11" s="125"/>
      <c r="T11" s="131" t="str">
        <f>IF($C11="","",DB!N21)</f>
        <v/>
      </c>
      <c r="U11" s="132"/>
      <c r="V11" s="132" t="str">
        <f>IF($C11="","",DB!N8)</f>
        <v/>
      </c>
      <c r="W11" s="133"/>
    </row>
    <row r="12" spans="3:23" x14ac:dyDescent="0.25">
      <c r="C12" s="23" t="str">
        <f>IF(DB!I9="","",DB!I9)</f>
        <v/>
      </c>
      <c r="D12" s="123" t="str">
        <f>IF($C12="","",DB!J22)</f>
        <v/>
      </c>
      <c r="E12" s="124"/>
      <c r="F12" s="124" t="str">
        <f>IF($C12="","",DB!J9)</f>
        <v/>
      </c>
      <c r="G12" s="125"/>
      <c r="H12" s="123" t="str">
        <f>IF($C12="","",DB!K22)</f>
        <v/>
      </c>
      <c r="I12" s="124"/>
      <c r="J12" s="124" t="str">
        <f>IF($C12="","",DB!K9)</f>
        <v/>
      </c>
      <c r="K12" s="125"/>
      <c r="L12" s="123" t="str">
        <f>IF($C12="","",DB!L22)</f>
        <v/>
      </c>
      <c r="M12" s="124"/>
      <c r="N12" s="124" t="str">
        <f>IF($C12="","",DB!L9)</f>
        <v/>
      </c>
      <c r="O12" s="125"/>
      <c r="P12" s="123" t="str">
        <f>IF($C12="","",DB!M22)</f>
        <v/>
      </c>
      <c r="Q12" s="124"/>
      <c r="R12" s="124" t="str">
        <f>IF($C12="","",DB!M9)</f>
        <v/>
      </c>
      <c r="S12" s="125"/>
      <c r="T12" s="131" t="str">
        <f>IF($C12="","",DB!N22)</f>
        <v/>
      </c>
      <c r="U12" s="132"/>
      <c r="V12" s="132" t="str">
        <f>IF($C12="","",DB!N9)</f>
        <v/>
      </c>
      <c r="W12" s="133"/>
    </row>
    <row r="13" spans="3:23" x14ac:dyDescent="0.25">
      <c r="C13" s="23" t="str">
        <f>IF(DB!I10="","",DB!I10)</f>
        <v/>
      </c>
      <c r="D13" s="123" t="str">
        <f>IF($C13="","",DB!J23)</f>
        <v/>
      </c>
      <c r="E13" s="124"/>
      <c r="F13" s="124" t="str">
        <f>IF($C13="","",DB!J10)</f>
        <v/>
      </c>
      <c r="G13" s="125"/>
      <c r="H13" s="123" t="str">
        <f>IF($C13="","",DB!K23)</f>
        <v/>
      </c>
      <c r="I13" s="124"/>
      <c r="J13" s="124" t="str">
        <f>IF($C13="","",DB!K10)</f>
        <v/>
      </c>
      <c r="K13" s="125"/>
      <c r="L13" s="123" t="str">
        <f>IF($C13="","",DB!L23)</f>
        <v/>
      </c>
      <c r="M13" s="124"/>
      <c r="N13" s="124" t="str">
        <f>IF($C13="","",DB!L10)</f>
        <v/>
      </c>
      <c r="O13" s="125"/>
      <c r="P13" s="123" t="str">
        <f>IF($C13="","",DB!M23)</f>
        <v/>
      </c>
      <c r="Q13" s="124"/>
      <c r="R13" s="124" t="str">
        <f>IF($C13="","",DB!M10)</f>
        <v/>
      </c>
      <c r="S13" s="125"/>
      <c r="T13" s="131" t="str">
        <f>IF($C13="","",DB!N23)</f>
        <v/>
      </c>
      <c r="U13" s="132"/>
      <c r="V13" s="132" t="str">
        <f>IF($C13="","",DB!N10)</f>
        <v/>
      </c>
      <c r="W13" s="133"/>
    </row>
    <row r="14" spans="3:23" x14ac:dyDescent="0.25">
      <c r="C14" s="23" t="str">
        <f>IF(DB!I11="","",DB!I11)</f>
        <v/>
      </c>
      <c r="D14" s="123" t="str">
        <f>IF($C14="","",DB!J24)</f>
        <v/>
      </c>
      <c r="E14" s="124"/>
      <c r="F14" s="124" t="str">
        <f>IF($C14="","",DB!J11)</f>
        <v/>
      </c>
      <c r="G14" s="125"/>
      <c r="H14" s="123" t="str">
        <f>IF($C14="","",DB!K24)</f>
        <v/>
      </c>
      <c r="I14" s="124"/>
      <c r="J14" s="124" t="str">
        <f>IF($C14="","",DB!K11)</f>
        <v/>
      </c>
      <c r="K14" s="125"/>
      <c r="L14" s="123" t="str">
        <f>IF($C14="","",DB!L24)</f>
        <v/>
      </c>
      <c r="M14" s="124"/>
      <c r="N14" s="124" t="str">
        <f>IF($C14="","",DB!L11)</f>
        <v/>
      </c>
      <c r="O14" s="125"/>
      <c r="P14" s="123" t="str">
        <f>IF($C14="","",DB!M24)</f>
        <v/>
      </c>
      <c r="Q14" s="124"/>
      <c r="R14" s="124" t="str">
        <f>IF($C14="","",DB!M11)</f>
        <v/>
      </c>
      <c r="S14" s="125"/>
      <c r="T14" s="131" t="str">
        <f>IF($C14="","",DB!N24)</f>
        <v/>
      </c>
      <c r="U14" s="132"/>
      <c r="V14" s="132" t="str">
        <f>IF($C14="","",DB!N11)</f>
        <v/>
      </c>
      <c r="W14" s="133"/>
    </row>
    <row r="15" spans="3:23" ht="15.75" thickBot="1" x14ac:dyDescent="0.3">
      <c r="C15" s="24" t="str">
        <f>IF(DB!I12="","",DB!I12)</f>
        <v/>
      </c>
      <c r="D15" s="112" t="str">
        <f>IF($C15="","",DB!J25)</f>
        <v/>
      </c>
      <c r="E15" s="113"/>
      <c r="F15" s="113" t="str">
        <f>IF($C15="","",DB!J12)</f>
        <v/>
      </c>
      <c r="G15" s="114"/>
      <c r="H15" s="112" t="str">
        <f>IF($C15="","",DB!K25)</f>
        <v/>
      </c>
      <c r="I15" s="113"/>
      <c r="J15" s="113" t="str">
        <f>IF($C15="","",DB!K12)</f>
        <v/>
      </c>
      <c r="K15" s="114"/>
      <c r="L15" s="112" t="str">
        <f>IF($C15="","",DB!L25)</f>
        <v/>
      </c>
      <c r="M15" s="113"/>
      <c r="N15" s="113" t="str">
        <f>IF($C15="","",DB!L12)</f>
        <v/>
      </c>
      <c r="O15" s="114"/>
      <c r="P15" s="112" t="str">
        <f>IF($C15="","",DB!M25)</f>
        <v/>
      </c>
      <c r="Q15" s="113"/>
      <c r="R15" s="113" t="str">
        <f>IF($C15="","",DB!M12)</f>
        <v/>
      </c>
      <c r="S15" s="114"/>
      <c r="T15" s="134" t="str">
        <f>IF($C15="","",DB!N25)</f>
        <v/>
      </c>
      <c r="U15" s="135"/>
      <c r="V15" s="135" t="str">
        <f>IF($C15="","",DB!N12)</f>
        <v/>
      </c>
      <c r="W15" s="136"/>
    </row>
    <row r="16" spans="3:23" ht="15.75" thickBot="1" x14ac:dyDescent="0.3">
      <c r="C16" s="21" t="s">
        <v>49</v>
      </c>
      <c r="D16" s="116">
        <f>SUM(D6:E15)</f>
        <v>0</v>
      </c>
      <c r="E16" s="116"/>
      <c r="F16" s="116">
        <f>SUM(F6:G15)</f>
        <v>0</v>
      </c>
      <c r="G16" s="116"/>
      <c r="H16" s="115">
        <f t="shared" ref="H16" si="0">SUM(H6:I15)</f>
        <v>0</v>
      </c>
      <c r="I16" s="116"/>
      <c r="J16" s="116">
        <f t="shared" ref="J16" si="1">SUM(J6:K15)</f>
        <v>0</v>
      </c>
      <c r="K16" s="116"/>
      <c r="L16" s="115">
        <f t="shared" ref="L16" si="2">SUM(L6:M15)</f>
        <v>0</v>
      </c>
      <c r="M16" s="116"/>
      <c r="N16" s="116">
        <f t="shared" ref="N16" si="3">SUM(N6:O15)</f>
        <v>0</v>
      </c>
      <c r="O16" s="116"/>
      <c r="P16" s="115">
        <f t="shared" ref="P16" si="4">SUM(P6:Q15)</f>
        <v>0</v>
      </c>
      <c r="Q16" s="116"/>
      <c r="R16" s="116">
        <f t="shared" ref="R16" si="5">SUM(R6:S15)</f>
        <v>0</v>
      </c>
      <c r="S16" s="116"/>
      <c r="T16" s="115">
        <f t="shared" ref="T16" si="6">SUM(T6:U15)</f>
        <v>0</v>
      </c>
      <c r="U16" s="116"/>
      <c r="V16" s="116">
        <f>SUM(V6:W15)</f>
        <v>0</v>
      </c>
      <c r="W16" s="126"/>
    </row>
    <row r="17" spans="3:23" x14ac:dyDescent="0.25">
      <c r="C17" s="6"/>
      <c r="D17" s="9"/>
      <c r="E17" s="9"/>
      <c r="F17" s="9"/>
      <c r="G17" s="9"/>
      <c r="H17" s="9"/>
      <c r="I17" s="9"/>
      <c r="J17" s="9"/>
      <c r="K17" s="9"/>
      <c r="L17" s="9"/>
      <c r="M17" s="9"/>
      <c r="N17" s="9"/>
      <c r="O17" s="9"/>
      <c r="P17" s="9"/>
      <c r="Q17" s="9"/>
      <c r="R17" s="9"/>
      <c r="S17" s="9"/>
      <c r="T17" s="9"/>
      <c r="U17" s="9"/>
      <c r="V17" s="9"/>
      <c r="W17" s="9"/>
    </row>
    <row r="18" spans="3:23" ht="15.75" thickBot="1" x14ac:dyDescent="0.3"/>
    <row r="19" spans="3:23" ht="15.75" thickBot="1" x14ac:dyDescent="0.3">
      <c r="G19" s="137" t="s">
        <v>45</v>
      </c>
      <c r="H19" s="138"/>
      <c r="I19" s="138" t="s">
        <v>46</v>
      </c>
      <c r="J19" s="138"/>
      <c r="K19" s="138" t="s">
        <v>47</v>
      </c>
      <c r="L19" s="138"/>
      <c r="M19" s="138" t="s">
        <v>48</v>
      </c>
      <c r="N19" s="172"/>
      <c r="O19" s="137" t="s">
        <v>49</v>
      </c>
      <c r="P19" s="173"/>
    </row>
    <row r="20" spans="3:23" x14ac:dyDescent="0.25">
      <c r="C20" s="142" t="s">
        <v>60</v>
      </c>
      <c r="D20" s="143"/>
      <c r="E20" s="143"/>
      <c r="F20" s="144"/>
      <c r="G20" s="150">
        <f>DB!K27</f>
        <v>0</v>
      </c>
      <c r="H20" s="151"/>
      <c r="I20" s="151">
        <f>DB!L27</f>
        <v>0</v>
      </c>
      <c r="J20" s="151"/>
      <c r="K20" s="151">
        <f>DB!M27</f>
        <v>0</v>
      </c>
      <c r="L20" s="151"/>
      <c r="M20" s="151">
        <f>DB!N27</f>
        <v>0</v>
      </c>
      <c r="N20" s="166"/>
      <c r="O20" s="168">
        <f>DB!O27</f>
        <v>0</v>
      </c>
      <c r="P20" s="169"/>
    </row>
    <row r="21" spans="3:23" ht="15.75" thickBot="1" x14ac:dyDescent="0.3">
      <c r="C21" s="145" t="s">
        <v>65</v>
      </c>
      <c r="D21" s="146"/>
      <c r="E21" s="146"/>
      <c r="F21" s="147"/>
      <c r="G21" s="153">
        <f>DB!K28</f>
        <v>0</v>
      </c>
      <c r="H21" s="152"/>
      <c r="I21" s="152">
        <f>DB!L28</f>
        <v>0</v>
      </c>
      <c r="J21" s="152"/>
      <c r="K21" s="152">
        <f>DB!M28</f>
        <v>0</v>
      </c>
      <c r="L21" s="152"/>
      <c r="M21" s="152">
        <f>DB!N28</f>
        <v>0</v>
      </c>
      <c r="N21" s="167"/>
      <c r="O21" s="170">
        <f>DB!O28</f>
        <v>0</v>
      </c>
      <c r="P21" s="171"/>
    </row>
    <row r="22" spans="3:23" x14ac:dyDescent="0.25">
      <c r="C22" s="142" t="s">
        <v>64</v>
      </c>
      <c r="D22" s="143"/>
      <c r="E22" s="143"/>
      <c r="F22" s="144"/>
      <c r="G22" s="150">
        <f>DB!K29</f>
        <v>0</v>
      </c>
      <c r="H22" s="151"/>
      <c r="I22" s="151">
        <f>DB!L29</f>
        <v>0</v>
      </c>
      <c r="J22" s="151"/>
      <c r="K22" s="151">
        <f>DB!M29</f>
        <v>0</v>
      </c>
      <c r="L22" s="151"/>
      <c r="M22" s="151">
        <f>DB!N29</f>
        <v>0</v>
      </c>
      <c r="N22" s="166"/>
      <c r="O22" s="168">
        <f>DB!O29</f>
        <v>0</v>
      </c>
      <c r="P22" s="169"/>
    </row>
    <row r="23" spans="3:23" x14ac:dyDescent="0.25">
      <c r="C23" s="139" t="s">
        <v>63</v>
      </c>
      <c r="D23" s="140"/>
      <c r="E23" s="140"/>
      <c r="F23" s="141"/>
      <c r="G23" s="148">
        <f>DB!K30</f>
        <v>0</v>
      </c>
      <c r="H23" s="149"/>
      <c r="I23" s="149">
        <f>DB!L30</f>
        <v>0</v>
      </c>
      <c r="J23" s="149"/>
      <c r="K23" s="149">
        <f>DB!M30</f>
        <v>0</v>
      </c>
      <c r="L23" s="149"/>
      <c r="M23" s="149">
        <f>DB!N30</f>
        <v>0</v>
      </c>
      <c r="N23" s="165"/>
      <c r="O23" s="155">
        <f>DB!O30</f>
        <v>0</v>
      </c>
      <c r="P23" s="156"/>
    </row>
    <row r="24" spans="3:23" x14ac:dyDescent="0.25">
      <c r="C24" s="139" t="s">
        <v>61</v>
      </c>
      <c r="D24" s="140"/>
      <c r="E24" s="140"/>
      <c r="F24" s="141"/>
      <c r="G24" s="148">
        <f>F16</f>
        <v>0</v>
      </c>
      <c r="H24" s="149"/>
      <c r="I24" s="149">
        <f>J16</f>
        <v>0</v>
      </c>
      <c r="J24" s="149"/>
      <c r="K24" s="149">
        <f>N16</f>
        <v>0</v>
      </c>
      <c r="L24" s="149"/>
      <c r="M24" s="149">
        <f>R16</f>
        <v>0</v>
      </c>
      <c r="N24" s="165"/>
      <c r="O24" s="155">
        <f>SUM(G24:N24)</f>
        <v>0</v>
      </c>
      <c r="P24" s="156"/>
    </row>
    <row r="25" spans="3:23" ht="15.75" thickBot="1" x14ac:dyDescent="0.3">
      <c r="C25" s="157" t="s">
        <v>62</v>
      </c>
      <c r="D25" s="158"/>
      <c r="E25" s="158"/>
      <c r="F25" s="159"/>
      <c r="G25" s="160">
        <f>G21-G24</f>
        <v>0</v>
      </c>
      <c r="H25" s="161"/>
      <c r="I25" s="161">
        <f t="shared" ref="I25" si="7">I21-I24</f>
        <v>0</v>
      </c>
      <c r="J25" s="161"/>
      <c r="K25" s="161">
        <f t="shared" ref="K25" si="8">K21-K24</f>
        <v>0</v>
      </c>
      <c r="L25" s="161"/>
      <c r="M25" s="161">
        <f t="shared" ref="M25" si="9">M21-M24</f>
        <v>0</v>
      </c>
      <c r="N25" s="162"/>
      <c r="O25" s="163">
        <f>SUM(G25:N25)</f>
        <v>0</v>
      </c>
      <c r="P25" s="164"/>
      <c r="T25" s="111"/>
      <c r="U25" s="111"/>
      <c r="V25" s="111"/>
      <c r="W25" s="111"/>
    </row>
  </sheetData>
  <mergeCells count="168">
    <mergeCell ref="C2:W2"/>
    <mergeCell ref="O24:P24"/>
    <mergeCell ref="C25:F25"/>
    <mergeCell ref="G25:H25"/>
    <mergeCell ref="I25:J25"/>
    <mergeCell ref="K25:L25"/>
    <mergeCell ref="M25:N25"/>
    <mergeCell ref="O25:P25"/>
    <mergeCell ref="C24:F24"/>
    <mergeCell ref="G24:H24"/>
    <mergeCell ref="I24:J24"/>
    <mergeCell ref="K24:L24"/>
    <mergeCell ref="M24:N24"/>
    <mergeCell ref="M20:N20"/>
    <mergeCell ref="M21:N21"/>
    <mergeCell ref="M22:N22"/>
    <mergeCell ref="M23:N23"/>
    <mergeCell ref="O20:P20"/>
    <mergeCell ref="O21:P21"/>
    <mergeCell ref="O22:P22"/>
    <mergeCell ref="O23:P23"/>
    <mergeCell ref="M19:N19"/>
    <mergeCell ref="O19:P19"/>
    <mergeCell ref="I20:J20"/>
    <mergeCell ref="G19:H19"/>
    <mergeCell ref="I19:J19"/>
    <mergeCell ref="K19:L19"/>
    <mergeCell ref="P16:Q16"/>
    <mergeCell ref="R16:S16"/>
    <mergeCell ref="T16:U16"/>
    <mergeCell ref="V16:W16"/>
    <mergeCell ref="C23:F23"/>
    <mergeCell ref="C22:F22"/>
    <mergeCell ref="C21:F21"/>
    <mergeCell ref="C20:F20"/>
    <mergeCell ref="G23:H23"/>
    <mergeCell ref="G22:H22"/>
    <mergeCell ref="I21:J21"/>
    <mergeCell ref="I22:J22"/>
    <mergeCell ref="I23:J23"/>
    <mergeCell ref="K20:L20"/>
    <mergeCell ref="K21:L21"/>
    <mergeCell ref="K22:L22"/>
    <mergeCell ref="K23:L23"/>
    <mergeCell ref="G21:H21"/>
    <mergeCell ref="G20:H20"/>
    <mergeCell ref="T14:U14"/>
    <mergeCell ref="V14:W14"/>
    <mergeCell ref="T15:U15"/>
    <mergeCell ref="V15:W15"/>
    <mergeCell ref="D16:E16"/>
    <mergeCell ref="F16:G16"/>
    <mergeCell ref="H16:I16"/>
    <mergeCell ref="J16:K16"/>
    <mergeCell ref="L16:M16"/>
    <mergeCell ref="N16:O16"/>
    <mergeCell ref="P14:Q14"/>
    <mergeCell ref="R14:S14"/>
    <mergeCell ref="P15:Q15"/>
    <mergeCell ref="R15:S15"/>
    <mergeCell ref="L14:M14"/>
    <mergeCell ref="N14:O14"/>
    <mergeCell ref="L15:M15"/>
    <mergeCell ref="N15:O15"/>
    <mergeCell ref="H14:I14"/>
    <mergeCell ref="J14:K14"/>
    <mergeCell ref="H15:I15"/>
    <mergeCell ref="J15:K15"/>
    <mergeCell ref="D14:E14"/>
    <mergeCell ref="F14:G14"/>
    <mergeCell ref="T13:U13"/>
    <mergeCell ref="V13:W13"/>
    <mergeCell ref="V7:W7"/>
    <mergeCell ref="T8:U8"/>
    <mergeCell ref="V8:W8"/>
    <mergeCell ref="T9:U9"/>
    <mergeCell ref="V9:W9"/>
    <mergeCell ref="T10:U10"/>
    <mergeCell ref="V10:W10"/>
    <mergeCell ref="T4:W4"/>
    <mergeCell ref="T5:U5"/>
    <mergeCell ref="V5:W5"/>
    <mergeCell ref="T6:U6"/>
    <mergeCell ref="V6:W6"/>
    <mergeCell ref="T7:U7"/>
    <mergeCell ref="P11:Q11"/>
    <mergeCell ref="R11:S11"/>
    <mergeCell ref="P12:Q12"/>
    <mergeCell ref="R12:S12"/>
    <mergeCell ref="P4:S4"/>
    <mergeCell ref="P5:Q5"/>
    <mergeCell ref="R5:S5"/>
    <mergeCell ref="P6:Q6"/>
    <mergeCell ref="R6:S6"/>
    <mergeCell ref="T11:U11"/>
    <mergeCell ref="V11:W11"/>
    <mergeCell ref="T12:U12"/>
    <mergeCell ref="V12:W12"/>
    <mergeCell ref="P13:Q13"/>
    <mergeCell ref="R13:S13"/>
    <mergeCell ref="R7:S7"/>
    <mergeCell ref="P8:Q8"/>
    <mergeCell ref="R8:S8"/>
    <mergeCell ref="P9:Q9"/>
    <mergeCell ref="R9:S9"/>
    <mergeCell ref="P10:Q10"/>
    <mergeCell ref="R10:S10"/>
    <mergeCell ref="P7:Q7"/>
    <mergeCell ref="L11:M11"/>
    <mergeCell ref="N11:O11"/>
    <mergeCell ref="L12:M12"/>
    <mergeCell ref="N12:O12"/>
    <mergeCell ref="L13:M13"/>
    <mergeCell ref="N13:O13"/>
    <mergeCell ref="N7:O7"/>
    <mergeCell ref="L8:M8"/>
    <mergeCell ref="N8:O8"/>
    <mergeCell ref="L9:M9"/>
    <mergeCell ref="N9:O9"/>
    <mergeCell ref="L10:M10"/>
    <mergeCell ref="N10:O10"/>
    <mergeCell ref="D6:E6"/>
    <mergeCell ref="D7:E7"/>
    <mergeCell ref="F7:G7"/>
    <mergeCell ref="L4:O4"/>
    <mergeCell ref="L5:M5"/>
    <mergeCell ref="N5:O5"/>
    <mergeCell ref="L6:M6"/>
    <mergeCell ref="N6:O6"/>
    <mergeCell ref="L7:M7"/>
    <mergeCell ref="F6:G6"/>
    <mergeCell ref="H13:I13"/>
    <mergeCell ref="J13:K13"/>
    <mergeCell ref="J7:K7"/>
    <mergeCell ref="H8:I8"/>
    <mergeCell ref="J8:K8"/>
    <mergeCell ref="H9:I9"/>
    <mergeCell ref="J9:K9"/>
    <mergeCell ref="H10:I10"/>
    <mergeCell ref="J10:K10"/>
    <mergeCell ref="H11:I11"/>
    <mergeCell ref="J11:K11"/>
    <mergeCell ref="H12:I12"/>
    <mergeCell ref="J12:K12"/>
    <mergeCell ref="T25:W25"/>
    <mergeCell ref="D15:E15"/>
    <mergeCell ref="F15:G15"/>
    <mergeCell ref="H4:K4"/>
    <mergeCell ref="H5:I5"/>
    <mergeCell ref="J5:K5"/>
    <mergeCell ref="H6:I6"/>
    <mergeCell ref="J6:K6"/>
    <mergeCell ref="H7:I7"/>
    <mergeCell ref="D11:E11"/>
    <mergeCell ref="F11:G11"/>
    <mergeCell ref="D12:E12"/>
    <mergeCell ref="F12:G12"/>
    <mergeCell ref="D13:E13"/>
    <mergeCell ref="F13:G13"/>
    <mergeCell ref="D8:E8"/>
    <mergeCell ref="F8:G8"/>
    <mergeCell ref="D9:E9"/>
    <mergeCell ref="F9:G9"/>
    <mergeCell ref="D10:E10"/>
    <mergeCell ref="F10:G10"/>
    <mergeCell ref="D5:E5"/>
    <mergeCell ref="F5:G5"/>
    <mergeCell ref="D4:G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9"/>
  <sheetViews>
    <sheetView workbookViewId="0">
      <selection activeCell="D23" sqref="D23"/>
    </sheetView>
  </sheetViews>
  <sheetFormatPr defaultRowHeight="15" x14ac:dyDescent="0.25"/>
  <cols>
    <col min="1" max="20" width="4.7109375" customWidth="1"/>
    <col min="21" max="21" width="5.5703125" customWidth="1"/>
    <col min="22" max="22" width="5.7109375" customWidth="1"/>
    <col min="23" max="25" width="4.7109375" customWidth="1"/>
    <col min="26" max="26" width="19.140625" customWidth="1"/>
    <col min="27" max="42" width="4.7109375" customWidth="1"/>
  </cols>
  <sheetData>
    <row r="1" spans="2:40" ht="15.75" thickBot="1" x14ac:dyDescent="0.3"/>
    <row r="2" spans="2:40" ht="15.75" thickTop="1" x14ac:dyDescent="0.25">
      <c r="B2" s="1"/>
      <c r="C2" s="2"/>
      <c r="D2" s="2"/>
      <c r="E2" s="2"/>
      <c r="F2" s="2"/>
      <c r="G2" s="2"/>
      <c r="H2" s="2"/>
      <c r="I2" s="2"/>
      <c r="J2" s="2"/>
      <c r="K2" s="2"/>
      <c r="L2" s="2"/>
      <c r="M2" s="2"/>
      <c r="N2" s="2"/>
      <c r="O2" s="2"/>
      <c r="P2" s="2"/>
      <c r="Q2" s="2"/>
      <c r="R2" s="2"/>
      <c r="S2" s="2"/>
      <c r="T2" s="2"/>
      <c r="U2" s="2"/>
      <c r="V2" s="2"/>
      <c r="W2" s="2"/>
      <c r="X2" s="2"/>
      <c r="Y2" s="2"/>
      <c r="Z2" s="2"/>
      <c r="AA2" s="32"/>
    </row>
    <row r="3" spans="2:40" ht="19.5" thickBot="1" x14ac:dyDescent="0.35">
      <c r="B3" s="3"/>
      <c r="C3" s="4"/>
      <c r="D3" s="5" t="s">
        <v>75</v>
      </c>
      <c r="E3" s="4"/>
      <c r="F3" s="4"/>
      <c r="G3" s="4"/>
      <c r="H3" s="4"/>
      <c r="I3" s="4"/>
      <c r="J3" s="4"/>
      <c r="K3" s="4"/>
      <c r="L3" s="4"/>
      <c r="M3" s="4"/>
      <c r="N3" s="4"/>
      <c r="O3" s="4"/>
      <c r="P3" s="4"/>
      <c r="Q3" s="4"/>
      <c r="R3" s="4"/>
      <c r="S3" s="4"/>
      <c r="T3" s="4"/>
      <c r="U3" s="4"/>
      <c r="V3" s="4"/>
      <c r="W3" s="4"/>
      <c r="X3" s="4"/>
      <c r="Y3" s="4"/>
      <c r="Z3" s="4"/>
      <c r="AA3" s="33"/>
    </row>
    <row r="4" spans="2:40" ht="14.1" customHeight="1" thickBot="1" x14ac:dyDescent="0.3">
      <c r="B4" s="10"/>
      <c r="C4" s="11" t="s">
        <v>0</v>
      </c>
      <c r="D4" s="12" t="s">
        <v>14</v>
      </c>
      <c r="E4" s="12"/>
      <c r="F4" s="12"/>
      <c r="G4" s="174">
        <v>2012</v>
      </c>
      <c r="H4" s="175"/>
      <c r="I4" s="12"/>
      <c r="J4" s="12"/>
      <c r="K4" s="12"/>
      <c r="L4" s="12"/>
      <c r="M4" s="12"/>
      <c r="N4" s="12"/>
      <c r="O4" s="12"/>
      <c r="P4" s="12"/>
      <c r="Q4" s="12"/>
      <c r="R4" s="12"/>
      <c r="S4" s="12"/>
      <c r="T4" s="12"/>
      <c r="U4" s="12"/>
      <c r="V4" s="4"/>
      <c r="W4" s="4"/>
      <c r="X4" s="4"/>
      <c r="Y4" s="4"/>
      <c r="Z4" s="29" t="s">
        <v>18</v>
      </c>
      <c r="AA4" s="34"/>
      <c r="AB4" s="7"/>
      <c r="AC4" s="7"/>
      <c r="AD4" s="7"/>
      <c r="AE4" s="7"/>
      <c r="AF4" s="7"/>
      <c r="AG4" s="7"/>
      <c r="AH4" s="7"/>
      <c r="AI4" s="7"/>
      <c r="AJ4" s="7"/>
      <c r="AK4" s="7"/>
      <c r="AL4" s="7"/>
      <c r="AM4" s="7"/>
      <c r="AN4" s="7"/>
    </row>
    <row r="5" spans="2:40" ht="14.1" customHeight="1" thickBot="1" x14ac:dyDescent="0.3">
      <c r="B5" s="10"/>
      <c r="C5" s="30" t="s">
        <v>15</v>
      </c>
      <c r="D5" s="12" t="s">
        <v>16</v>
      </c>
      <c r="E5" s="12"/>
      <c r="F5" s="12"/>
      <c r="G5" s="174" t="s">
        <v>10</v>
      </c>
      <c r="H5" s="175"/>
      <c r="I5" s="12"/>
      <c r="J5" s="12"/>
      <c r="K5" s="12"/>
      <c r="L5" s="12"/>
      <c r="M5" s="12"/>
      <c r="N5" s="12"/>
      <c r="O5" s="12"/>
      <c r="P5" s="12"/>
      <c r="Q5" s="178" t="s">
        <v>23</v>
      </c>
      <c r="R5" s="178"/>
      <c r="S5" s="178" t="s">
        <v>24</v>
      </c>
      <c r="T5" s="178"/>
      <c r="U5" s="178" t="s">
        <v>25</v>
      </c>
      <c r="V5" s="178"/>
      <c r="W5" s="4"/>
      <c r="X5" s="4"/>
      <c r="Y5" s="4"/>
      <c r="Z5" s="29" t="s">
        <v>22</v>
      </c>
      <c r="AA5" s="34"/>
      <c r="AB5" s="7"/>
      <c r="AC5" s="7"/>
      <c r="AD5" s="7"/>
      <c r="AE5" s="7"/>
      <c r="AF5" s="7"/>
      <c r="AG5" s="7"/>
      <c r="AH5" s="7"/>
      <c r="AI5" s="7"/>
      <c r="AJ5" s="7"/>
      <c r="AK5" s="7"/>
      <c r="AL5" s="7"/>
      <c r="AM5" s="7"/>
      <c r="AN5" s="7"/>
    </row>
    <row r="6" spans="2:40" ht="14.1" customHeight="1" thickBot="1" x14ac:dyDescent="0.3">
      <c r="B6" s="10"/>
      <c r="C6" s="30" t="s">
        <v>17</v>
      </c>
      <c r="D6" s="12" t="s">
        <v>71</v>
      </c>
      <c r="E6" s="12"/>
      <c r="F6" s="12"/>
      <c r="G6" s="12"/>
      <c r="H6" s="12"/>
      <c r="I6" s="12"/>
      <c r="J6" s="12"/>
      <c r="K6" s="12"/>
      <c r="L6" s="12"/>
      <c r="M6" s="12"/>
      <c r="N6" s="12"/>
      <c r="O6" s="12"/>
      <c r="P6" s="12">
        <v>1</v>
      </c>
      <c r="Q6" s="176" t="s">
        <v>93</v>
      </c>
      <c r="R6" s="177"/>
      <c r="S6" s="176" t="s">
        <v>94</v>
      </c>
      <c r="T6" s="177"/>
      <c r="U6" s="179">
        <v>4</v>
      </c>
      <c r="V6" s="180"/>
      <c r="W6" s="4"/>
      <c r="X6" s="4"/>
      <c r="Y6" s="4"/>
      <c r="Z6" s="26" t="s">
        <v>29</v>
      </c>
      <c r="AA6" s="33"/>
      <c r="AB6" s="7"/>
      <c r="AC6" s="7"/>
      <c r="AD6" s="7"/>
      <c r="AE6" s="7"/>
      <c r="AF6" s="7"/>
      <c r="AG6" s="7"/>
      <c r="AH6" s="7"/>
      <c r="AI6" s="7"/>
      <c r="AJ6" s="7"/>
      <c r="AK6" s="7"/>
      <c r="AL6" s="7"/>
      <c r="AM6" s="7"/>
      <c r="AN6" s="7"/>
    </row>
    <row r="7" spans="2:40" ht="14.1" customHeight="1" thickBot="1" x14ac:dyDescent="0.3">
      <c r="B7" s="10"/>
      <c r="C7" s="30" t="s">
        <v>19</v>
      </c>
      <c r="D7" s="12" t="s">
        <v>72</v>
      </c>
      <c r="E7" s="12"/>
      <c r="F7" s="12"/>
      <c r="G7" s="12"/>
      <c r="H7" s="12"/>
      <c r="I7" s="12"/>
      <c r="J7" s="12"/>
      <c r="K7" s="12"/>
      <c r="L7" s="12"/>
      <c r="M7" s="12"/>
      <c r="N7" s="12"/>
      <c r="O7" s="12"/>
      <c r="P7" s="12">
        <v>2</v>
      </c>
      <c r="Q7" s="176" t="s">
        <v>94</v>
      </c>
      <c r="R7" s="177"/>
      <c r="S7" s="176" t="s">
        <v>95</v>
      </c>
      <c r="T7" s="177"/>
      <c r="U7" s="179">
        <v>4</v>
      </c>
      <c r="V7" s="180"/>
      <c r="W7" s="4"/>
      <c r="X7" s="4"/>
      <c r="Y7" s="12">
        <v>1</v>
      </c>
      <c r="Z7" s="39" t="s">
        <v>67</v>
      </c>
      <c r="AA7" s="33"/>
      <c r="AB7" s="7"/>
      <c r="AC7" s="7"/>
      <c r="AD7" s="7"/>
      <c r="AE7" s="7"/>
      <c r="AF7" s="7"/>
      <c r="AG7" s="7"/>
      <c r="AH7" s="7"/>
      <c r="AI7" s="7"/>
      <c r="AJ7" s="7"/>
      <c r="AK7" s="7"/>
      <c r="AL7" s="7"/>
      <c r="AM7" s="7"/>
      <c r="AN7" s="7"/>
    </row>
    <row r="8" spans="2:40" ht="14.1" customHeight="1" thickBot="1" x14ac:dyDescent="0.3">
      <c r="B8" s="10"/>
      <c r="C8" s="30" t="s">
        <v>32</v>
      </c>
      <c r="D8" s="12" t="s">
        <v>33</v>
      </c>
      <c r="E8" s="12"/>
      <c r="F8" s="12"/>
      <c r="G8" s="12"/>
      <c r="H8" s="12"/>
      <c r="I8" s="12"/>
      <c r="J8" s="12"/>
      <c r="K8" s="12"/>
      <c r="L8" s="12"/>
      <c r="M8" s="12"/>
      <c r="N8" s="12"/>
      <c r="O8" s="12"/>
      <c r="P8" s="12">
        <v>3</v>
      </c>
      <c r="Q8" s="176" t="s">
        <v>95</v>
      </c>
      <c r="R8" s="177"/>
      <c r="S8" s="176" t="s">
        <v>96</v>
      </c>
      <c r="T8" s="177"/>
      <c r="U8" s="179">
        <v>4</v>
      </c>
      <c r="V8" s="180"/>
      <c r="W8" s="4"/>
      <c r="X8" s="4"/>
      <c r="Y8" s="12">
        <v>2</v>
      </c>
      <c r="Z8" s="39" t="s">
        <v>68</v>
      </c>
      <c r="AA8" s="33"/>
      <c r="AB8" s="7"/>
      <c r="AC8" s="7"/>
      <c r="AD8" s="7"/>
      <c r="AE8" s="7"/>
      <c r="AF8" s="7"/>
      <c r="AG8" s="7"/>
      <c r="AH8" s="7"/>
      <c r="AI8" s="7"/>
      <c r="AJ8" s="7"/>
      <c r="AK8" s="7"/>
      <c r="AL8" s="7"/>
      <c r="AM8" s="7"/>
      <c r="AN8" s="7"/>
    </row>
    <row r="9" spans="2:40" ht="14.1" customHeight="1" thickBot="1" x14ac:dyDescent="0.3">
      <c r="B9" s="10"/>
      <c r="C9" s="12"/>
      <c r="D9" s="174" t="s">
        <v>34</v>
      </c>
      <c r="E9" s="181"/>
      <c r="F9" s="181"/>
      <c r="G9" s="181"/>
      <c r="H9" s="181"/>
      <c r="I9" s="175"/>
      <c r="J9" s="12"/>
      <c r="K9" s="12"/>
      <c r="L9" s="12"/>
      <c r="M9" s="12"/>
      <c r="N9" s="12"/>
      <c r="O9" s="12"/>
      <c r="P9" s="12">
        <v>4</v>
      </c>
      <c r="Q9" s="176" t="s">
        <v>96</v>
      </c>
      <c r="R9" s="177"/>
      <c r="S9" s="176" t="s">
        <v>97</v>
      </c>
      <c r="T9" s="177"/>
      <c r="U9" s="179">
        <v>4</v>
      </c>
      <c r="V9" s="180"/>
      <c r="W9" s="4"/>
      <c r="X9" s="4"/>
      <c r="Y9" s="12">
        <v>3</v>
      </c>
      <c r="Z9" s="39" t="s">
        <v>69</v>
      </c>
      <c r="AA9" s="33"/>
      <c r="AB9" s="7"/>
      <c r="AC9" s="7"/>
      <c r="AD9" s="7"/>
      <c r="AE9" s="7"/>
      <c r="AF9" s="7"/>
      <c r="AG9" s="7"/>
      <c r="AH9" s="7"/>
      <c r="AI9" s="7"/>
      <c r="AJ9" s="7"/>
      <c r="AK9" s="7"/>
      <c r="AL9" s="7"/>
      <c r="AM9" s="7"/>
      <c r="AN9" s="7"/>
    </row>
    <row r="10" spans="2:40" ht="14.1" customHeight="1" thickBot="1" x14ac:dyDescent="0.3">
      <c r="B10" s="10"/>
      <c r="C10" s="30" t="s">
        <v>55</v>
      </c>
      <c r="D10" s="12" t="s">
        <v>56</v>
      </c>
      <c r="E10" s="12"/>
      <c r="F10" s="12"/>
      <c r="G10" s="12"/>
      <c r="H10" s="12"/>
      <c r="I10" s="12"/>
      <c r="J10" s="12"/>
      <c r="K10" s="12"/>
      <c r="L10" s="12"/>
      <c r="M10" s="12"/>
      <c r="N10" s="12"/>
      <c r="O10" s="12"/>
      <c r="P10" s="12">
        <v>5</v>
      </c>
      <c r="Q10" s="176" t="s">
        <v>97</v>
      </c>
      <c r="R10" s="177"/>
      <c r="S10" s="176" t="s">
        <v>98</v>
      </c>
      <c r="T10" s="177"/>
      <c r="U10" s="179">
        <v>4</v>
      </c>
      <c r="V10" s="180"/>
      <c r="W10" s="4"/>
      <c r="X10" s="4"/>
      <c r="Y10" s="12">
        <v>4</v>
      </c>
      <c r="Z10" s="39"/>
      <c r="AA10" s="33"/>
      <c r="AB10" s="7"/>
      <c r="AC10" s="7"/>
      <c r="AD10" s="7"/>
      <c r="AE10" s="7"/>
      <c r="AF10" s="7"/>
      <c r="AG10" s="7"/>
      <c r="AH10" s="7"/>
      <c r="AI10" s="7"/>
      <c r="AJ10" s="7"/>
      <c r="AK10" s="7"/>
      <c r="AL10" s="7"/>
      <c r="AM10" s="7"/>
      <c r="AN10" s="7"/>
    </row>
    <row r="11" spans="2:40" ht="14.1" customHeight="1" thickBot="1" x14ac:dyDescent="0.3">
      <c r="B11" s="10"/>
      <c r="C11" s="12"/>
      <c r="D11" s="12" t="s">
        <v>73</v>
      </c>
      <c r="E11" s="12"/>
      <c r="F11" s="12"/>
      <c r="G11" s="12"/>
      <c r="H11" s="12"/>
      <c r="I11" s="12"/>
      <c r="J11" s="12"/>
      <c r="K11" s="12"/>
      <c r="L11" s="12"/>
      <c r="M11" s="12"/>
      <c r="N11" s="12"/>
      <c r="O11" s="12"/>
      <c r="P11" s="12">
        <v>6</v>
      </c>
      <c r="Q11" s="176" t="s">
        <v>98</v>
      </c>
      <c r="R11" s="177"/>
      <c r="S11" s="176" t="s">
        <v>93</v>
      </c>
      <c r="T11" s="177"/>
      <c r="U11" s="179">
        <v>4</v>
      </c>
      <c r="V11" s="180"/>
      <c r="W11" s="4"/>
      <c r="X11" s="4"/>
      <c r="Y11" s="12">
        <v>5</v>
      </c>
      <c r="Z11" s="39"/>
      <c r="AA11" s="33"/>
      <c r="AB11" s="7"/>
      <c r="AC11" s="7"/>
      <c r="AD11" s="7"/>
      <c r="AE11" s="7"/>
      <c r="AF11" s="7"/>
      <c r="AG11" s="7"/>
      <c r="AH11" s="7"/>
      <c r="AI11" s="7"/>
      <c r="AJ11" s="7"/>
      <c r="AK11" s="7"/>
      <c r="AL11" s="7"/>
      <c r="AM11" s="7"/>
      <c r="AN11" s="7"/>
    </row>
    <row r="12" spans="2:40" ht="14.1" customHeight="1" thickBot="1" x14ac:dyDescent="0.3">
      <c r="B12" s="10"/>
      <c r="C12" s="12"/>
      <c r="D12" s="12" t="s">
        <v>57</v>
      </c>
      <c r="E12" s="12"/>
      <c r="F12" s="12"/>
      <c r="G12" s="12"/>
      <c r="H12" s="12"/>
      <c r="I12" s="12"/>
      <c r="J12" s="12"/>
      <c r="K12" s="12"/>
      <c r="L12" s="12"/>
      <c r="M12" s="12"/>
      <c r="N12" s="12"/>
      <c r="O12" s="12"/>
      <c r="P12" s="12">
        <v>7</v>
      </c>
      <c r="Q12" s="176"/>
      <c r="R12" s="177"/>
      <c r="S12" s="176"/>
      <c r="T12" s="177"/>
      <c r="U12" s="179"/>
      <c r="V12" s="180"/>
      <c r="W12" s="4"/>
      <c r="X12" s="4"/>
      <c r="Y12" s="12">
        <v>6</v>
      </c>
      <c r="Z12" s="39"/>
      <c r="AA12" s="33"/>
      <c r="AB12" s="7"/>
      <c r="AC12" s="7"/>
      <c r="AD12" s="7"/>
      <c r="AE12" s="7"/>
      <c r="AF12" s="7"/>
      <c r="AG12" s="7"/>
      <c r="AH12" s="7"/>
      <c r="AI12" s="7"/>
      <c r="AJ12" s="7"/>
      <c r="AK12" s="7"/>
      <c r="AL12" s="7"/>
      <c r="AM12" s="7"/>
      <c r="AN12" s="7"/>
    </row>
    <row r="13" spans="2:40" ht="14.1" customHeight="1" thickBot="1" x14ac:dyDescent="0.3">
      <c r="B13" s="10"/>
      <c r="C13" s="12"/>
      <c r="D13" s="12" t="s">
        <v>74</v>
      </c>
      <c r="E13" s="12"/>
      <c r="F13" s="12"/>
      <c r="G13" s="12"/>
      <c r="H13" s="12"/>
      <c r="I13" s="12"/>
      <c r="J13" s="12"/>
      <c r="K13" s="12"/>
      <c r="L13" s="12"/>
      <c r="M13" s="12"/>
      <c r="N13" s="12"/>
      <c r="O13" s="12"/>
      <c r="P13" s="12"/>
      <c r="Q13" s="12"/>
      <c r="R13" s="12"/>
      <c r="S13" s="12"/>
      <c r="T13" s="12"/>
      <c r="U13" s="4"/>
      <c r="V13" s="4"/>
      <c r="W13" s="4"/>
      <c r="X13" s="4"/>
      <c r="Y13" s="12">
        <v>7</v>
      </c>
      <c r="Z13" s="39"/>
      <c r="AA13" s="33"/>
      <c r="AB13" s="7"/>
      <c r="AC13" s="7"/>
      <c r="AD13" s="7"/>
      <c r="AE13" s="7"/>
      <c r="AF13" s="7"/>
      <c r="AG13" s="7"/>
      <c r="AH13" s="7"/>
      <c r="AI13" s="7"/>
      <c r="AJ13" s="7"/>
      <c r="AK13" s="7"/>
      <c r="AL13" s="7"/>
      <c r="AM13" s="7"/>
      <c r="AN13" s="7"/>
    </row>
    <row r="14" spans="2:40" ht="14.1" customHeight="1" thickBot="1" x14ac:dyDescent="0.3">
      <c r="B14" s="10"/>
      <c r="C14" s="30" t="s">
        <v>58</v>
      </c>
      <c r="D14" s="12" t="s">
        <v>79</v>
      </c>
      <c r="E14" s="12"/>
      <c r="F14" s="12"/>
      <c r="G14" s="12"/>
      <c r="H14" s="12"/>
      <c r="I14" s="12"/>
      <c r="J14" s="12"/>
      <c r="K14" s="12"/>
      <c r="L14" s="12"/>
      <c r="M14" s="12"/>
      <c r="N14" s="12"/>
      <c r="O14" s="12"/>
      <c r="P14" s="12"/>
      <c r="Q14" s="12"/>
      <c r="R14" s="12"/>
      <c r="S14" s="12"/>
      <c r="T14" s="12"/>
      <c r="U14" s="4"/>
      <c r="V14" s="4"/>
      <c r="W14" s="4"/>
      <c r="X14" s="4"/>
      <c r="Y14" s="12">
        <v>8</v>
      </c>
      <c r="Z14" s="39"/>
      <c r="AA14" s="33"/>
      <c r="AB14" s="7"/>
      <c r="AC14" s="7"/>
      <c r="AD14" s="7"/>
      <c r="AE14" s="7"/>
      <c r="AF14" s="7"/>
      <c r="AG14" s="7"/>
      <c r="AH14" s="7"/>
      <c r="AI14" s="7"/>
      <c r="AJ14" s="7"/>
      <c r="AK14" s="7"/>
      <c r="AL14" s="7"/>
      <c r="AM14" s="7"/>
      <c r="AN14" s="7"/>
    </row>
    <row r="15" spans="2:40" ht="14.1" customHeight="1" thickBot="1" x14ac:dyDescent="0.3">
      <c r="B15" s="10"/>
      <c r="C15" s="30" t="s">
        <v>80</v>
      </c>
      <c r="D15" s="12" t="s">
        <v>76</v>
      </c>
      <c r="E15" s="12"/>
      <c r="F15" s="12"/>
      <c r="G15" s="12"/>
      <c r="H15" s="12"/>
      <c r="I15" s="12"/>
      <c r="J15" s="12"/>
      <c r="K15" s="12"/>
      <c r="L15" s="12"/>
      <c r="M15" s="12"/>
      <c r="N15" s="12"/>
      <c r="O15" s="12"/>
      <c r="P15" s="12"/>
      <c r="Q15" s="12"/>
      <c r="R15" s="12"/>
      <c r="S15" s="12"/>
      <c r="T15" s="12"/>
      <c r="U15" s="4"/>
      <c r="V15" s="4"/>
      <c r="W15" s="4"/>
      <c r="X15" s="4"/>
      <c r="Y15" s="12">
        <v>9</v>
      </c>
      <c r="Z15" s="39"/>
      <c r="AA15" s="33"/>
      <c r="AB15" s="7"/>
      <c r="AC15" s="7"/>
      <c r="AD15" s="7"/>
      <c r="AE15" s="7"/>
      <c r="AF15" s="7"/>
      <c r="AG15" s="7"/>
      <c r="AH15" s="7"/>
      <c r="AI15" s="7"/>
      <c r="AJ15" s="7"/>
      <c r="AK15" s="7"/>
      <c r="AL15" s="7"/>
      <c r="AM15" s="7"/>
      <c r="AN15" s="7"/>
    </row>
    <row r="16" spans="2:40" ht="14.1" customHeight="1" thickBot="1" x14ac:dyDescent="0.3">
      <c r="B16" s="10"/>
      <c r="C16" s="12"/>
      <c r="D16" s="12" t="s">
        <v>77</v>
      </c>
      <c r="E16" s="12"/>
      <c r="F16" s="12"/>
      <c r="G16" s="12"/>
      <c r="H16" s="12"/>
      <c r="I16" s="12"/>
      <c r="J16" s="12"/>
      <c r="K16" s="12"/>
      <c r="L16" s="12"/>
      <c r="M16" s="12"/>
      <c r="N16" s="12"/>
      <c r="O16" s="12"/>
      <c r="P16" s="12"/>
      <c r="Q16" s="12"/>
      <c r="R16" s="12"/>
      <c r="S16" s="12"/>
      <c r="T16" s="12"/>
      <c r="U16" s="4"/>
      <c r="V16" s="4"/>
      <c r="W16" s="4"/>
      <c r="X16" s="4"/>
      <c r="Y16" s="12">
        <v>10</v>
      </c>
      <c r="Z16" s="39"/>
      <c r="AA16" s="33"/>
      <c r="AB16" s="7"/>
      <c r="AC16" s="7"/>
      <c r="AD16" s="7"/>
      <c r="AE16" s="7"/>
      <c r="AF16" s="7"/>
      <c r="AG16" s="7"/>
      <c r="AH16" s="7"/>
      <c r="AI16" s="7"/>
      <c r="AJ16" s="7"/>
      <c r="AK16" s="7"/>
      <c r="AL16" s="7"/>
      <c r="AM16" s="7"/>
      <c r="AN16" s="7"/>
    </row>
    <row r="17" spans="2:40" ht="14.1" customHeight="1" x14ac:dyDescent="0.25">
      <c r="B17" s="10"/>
      <c r="C17" s="12"/>
      <c r="D17" s="27" t="s">
        <v>78</v>
      </c>
      <c r="E17" s="12"/>
      <c r="F17" s="12"/>
      <c r="G17" s="12"/>
      <c r="H17" s="12"/>
      <c r="I17" s="12"/>
      <c r="J17" s="12"/>
      <c r="K17" s="12"/>
      <c r="L17" s="12"/>
      <c r="M17" s="12"/>
      <c r="N17" s="12"/>
      <c r="O17" s="12"/>
      <c r="P17" s="12"/>
      <c r="Q17" s="12"/>
      <c r="R17" s="12"/>
      <c r="S17" s="12"/>
      <c r="T17" s="12"/>
      <c r="U17" s="4"/>
      <c r="V17" s="4"/>
      <c r="W17" s="4"/>
      <c r="X17" s="4"/>
      <c r="Y17" s="4"/>
      <c r="Z17" s="4"/>
      <c r="AA17" s="33"/>
      <c r="AB17" s="7"/>
      <c r="AC17" s="7"/>
      <c r="AD17" s="7"/>
      <c r="AE17" s="7"/>
      <c r="AF17" s="7"/>
      <c r="AG17" s="7"/>
      <c r="AH17" s="7"/>
      <c r="AI17" s="7"/>
      <c r="AJ17" s="7"/>
      <c r="AK17" s="7"/>
      <c r="AL17" s="7"/>
      <c r="AM17" s="7"/>
      <c r="AN17" s="7"/>
    </row>
    <row r="18" spans="2:40" ht="14.1" customHeight="1" x14ac:dyDescent="0.25">
      <c r="B18" s="10"/>
      <c r="C18" s="12"/>
      <c r="D18" s="12" t="s">
        <v>81</v>
      </c>
      <c r="E18" s="12"/>
      <c r="F18" s="12"/>
      <c r="G18" s="12"/>
      <c r="H18" s="12"/>
      <c r="I18" s="12"/>
      <c r="J18" s="12"/>
      <c r="K18" s="12"/>
      <c r="L18" s="12"/>
      <c r="M18" s="12"/>
      <c r="N18" s="12"/>
      <c r="O18" s="12"/>
      <c r="P18" s="12"/>
      <c r="Q18" s="12"/>
      <c r="R18" s="12"/>
      <c r="S18" s="12"/>
      <c r="T18" s="12"/>
      <c r="U18" s="4"/>
      <c r="V18" s="4"/>
      <c r="W18" s="4"/>
      <c r="X18" s="4"/>
      <c r="Y18" s="4"/>
      <c r="Z18" s="4"/>
      <c r="AA18" s="33"/>
      <c r="AB18" s="7"/>
      <c r="AC18" s="7"/>
      <c r="AD18" s="7"/>
      <c r="AE18" s="7"/>
      <c r="AF18" s="7"/>
      <c r="AG18" s="7"/>
      <c r="AH18" s="7"/>
      <c r="AI18" s="7"/>
      <c r="AJ18" s="7"/>
      <c r="AK18" s="7"/>
      <c r="AL18" s="7"/>
      <c r="AM18" s="7"/>
      <c r="AN18" s="7"/>
    </row>
    <row r="19" spans="2:40" ht="14.1" customHeight="1" x14ac:dyDescent="0.25">
      <c r="B19" s="10"/>
      <c r="C19" s="30" t="s">
        <v>82</v>
      </c>
      <c r="D19" s="12" t="s">
        <v>83</v>
      </c>
      <c r="E19" s="12"/>
      <c r="F19" s="12"/>
      <c r="G19" s="12"/>
      <c r="H19" s="12"/>
      <c r="I19" s="12"/>
      <c r="J19" s="12"/>
      <c r="K19" s="12"/>
      <c r="L19" s="12"/>
      <c r="M19" s="12"/>
      <c r="N19" s="12"/>
      <c r="O19" s="12"/>
      <c r="P19" s="12"/>
      <c r="Q19" s="12"/>
      <c r="R19" s="12"/>
      <c r="S19" s="12"/>
      <c r="T19" s="12"/>
      <c r="U19" s="4"/>
      <c r="V19" s="4"/>
      <c r="W19" s="4"/>
      <c r="X19" s="4"/>
      <c r="Y19" s="4"/>
      <c r="Z19" s="4"/>
      <c r="AA19" s="33"/>
      <c r="AB19" s="7"/>
      <c r="AC19" s="7"/>
      <c r="AD19" s="7"/>
      <c r="AE19" s="7"/>
      <c r="AF19" s="7"/>
      <c r="AG19" s="7"/>
      <c r="AH19" s="7"/>
      <c r="AI19" s="7"/>
      <c r="AJ19" s="7"/>
      <c r="AK19" s="7"/>
      <c r="AL19" s="7"/>
      <c r="AM19" s="7"/>
      <c r="AN19" s="7"/>
    </row>
    <row r="20" spans="2:40" ht="14.1" customHeight="1" x14ac:dyDescent="0.25">
      <c r="B20" s="10"/>
      <c r="C20" s="12"/>
      <c r="D20" s="27" t="s">
        <v>100</v>
      </c>
      <c r="E20" s="12"/>
      <c r="F20" s="12"/>
      <c r="G20" s="12"/>
      <c r="H20" s="12"/>
      <c r="I20" s="12"/>
      <c r="J20" s="12"/>
      <c r="K20" s="12"/>
      <c r="L20" s="12"/>
      <c r="M20" s="12"/>
      <c r="N20" s="12"/>
      <c r="O20" s="12"/>
      <c r="P20" s="12"/>
      <c r="Q20" s="12"/>
      <c r="R20" s="12"/>
      <c r="S20" s="12"/>
      <c r="T20" s="12"/>
      <c r="U20" s="4"/>
      <c r="V20" s="4"/>
      <c r="W20" s="4"/>
      <c r="X20" s="4"/>
      <c r="Y20" s="4"/>
      <c r="Z20" s="4"/>
      <c r="AA20" s="33"/>
      <c r="AB20" s="7"/>
      <c r="AC20" s="7"/>
      <c r="AD20" s="7"/>
      <c r="AE20" s="7"/>
      <c r="AF20" s="7"/>
      <c r="AG20" s="7"/>
      <c r="AH20" s="7"/>
      <c r="AI20" s="7"/>
      <c r="AJ20" s="7"/>
      <c r="AK20" s="7"/>
      <c r="AL20" s="7"/>
      <c r="AM20" s="7"/>
      <c r="AN20" s="7"/>
    </row>
    <row r="21" spans="2:40" ht="14.1" customHeight="1" x14ac:dyDescent="0.25">
      <c r="B21" s="10"/>
      <c r="C21" s="30" t="s">
        <v>84</v>
      </c>
      <c r="D21" s="12" t="s">
        <v>85</v>
      </c>
      <c r="E21" s="12"/>
      <c r="F21" s="12"/>
      <c r="G21" s="12"/>
      <c r="H21" s="12"/>
      <c r="I21" s="12"/>
      <c r="J21" s="12"/>
      <c r="K21" s="12"/>
      <c r="L21" s="12"/>
      <c r="M21" s="12"/>
      <c r="N21" s="12"/>
      <c r="O21" s="12"/>
      <c r="P21" s="12"/>
      <c r="Q21" s="12"/>
      <c r="R21" s="12"/>
      <c r="S21" s="12"/>
      <c r="T21" s="12"/>
      <c r="U21" s="4"/>
      <c r="V21" s="4"/>
      <c r="W21" s="4"/>
      <c r="X21" s="4"/>
      <c r="Y21" s="4"/>
      <c r="Z21" s="4"/>
      <c r="AA21" s="33"/>
      <c r="AB21" s="7"/>
      <c r="AC21" s="7"/>
      <c r="AD21" s="7"/>
      <c r="AE21" s="7"/>
      <c r="AF21" s="7"/>
      <c r="AG21" s="7"/>
      <c r="AH21" s="7"/>
      <c r="AI21" s="7"/>
      <c r="AJ21" s="7"/>
      <c r="AK21" s="7"/>
      <c r="AL21" s="7"/>
      <c r="AM21" s="7"/>
      <c r="AN21" s="7"/>
    </row>
    <row r="22" spans="2:40" ht="14.1" customHeight="1" x14ac:dyDescent="0.25">
      <c r="B22" s="10"/>
      <c r="C22" s="12"/>
      <c r="D22" s="12" t="s">
        <v>86</v>
      </c>
      <c r="E22" s="12"/>
      <c r="F22" s="12"/>
      <c r="G22" s="12"/>
      <c r="H22" s="12"/>
      <c r="I22" s="12"/>
      <c r="J22" s="12"/>
      <c r="K22" s="12"/>
      <c r="L22" s="12"/>
      <c r="M22" s="12"/>
      <c r="N22" s="12"/>
      <c r="O22" s="12"/>
      <c r="P22" s="12"/>
      <c r="Q22" s="12"/>
      <c r="R22" s="12"/>
      <c r="S22" s="12"/>
      <c r="T22" s="12"/>
      <c r="U22" s="4"/>
      <c r="V22" s="4"/>
      <c r="W22" s="4"/>
      <c r="X22" s="4"/>
      <c r="Y22" s="4"/>
      <c r="Z22" s="4"/>
      <c r="AA22" s="33"/>
      <c r="AB22" s="7"/>
      <c r="AC22" s="7"/>
      <c r="AD22" s="7"/>
      <c r="AE22" s="7"/>
      <c r="AF22" s="7"/>
      <c r="AG22" s="7"/>
      <c r="AH22" s="7"/>
      <c r="AI22" s="7"/>
      <c r="AJ22" s="7"/>
      <c r="AK22" s="7"/>
      <c r="AL22" s="7"/>
      <c r="AM22" s="7"/>
      <c r="AN22" s="7"/>
    </row>
    <row r="23" spans="2:40" ht="14.1" customHeight="1" x14ac:dyDescent="0.25">
      <c r="B23" s="10"/>
      <c r="C23" s="30" t="s">
        <v>87</v>
      </c>
      <c r="D23" s="12" t="s">
        <v>89</v>
      </c>
      <c r="E23" s="12"/>
      <c r="F23" s="12"/>
      <c r="G23" s="12"/>
      <c r="H23" s="12"/>
      <c r="I23" s="12"/>
      <c r="J23" s="12"/>
      <c r="K23" s="12"/>
      <c r="L23" s="12"/>
      <c r="M23" s="12"/>
      <c r="N23" s="12"/>
      <c r="O23" s="12"/>
      <c r="P23" s="12"/>
      <c r="Q23" s="12"/>
      <c r="R23" s="12"/>
      <c r="S23" s="12"/>
      <c r="T23" s="12"/>
      <c r="U23" s="4"/>
      <c r="V23" s="4"/>
      <c r="W23" s="4"/>
      <c r="X23" s="4"/>
      <c r="Y23" s="4"/>
      <c r="Z23" s="4"/>
      <c r="AA23" s="33"/>
      <c r="AB23" s="7"/>
      <c r="AC23" s="7"/>
      <c r="AD23" s="7"/>
      <c r="AE23" s="7"/>
      <c r="AF23" s="7"/>
      <c r="AG23" s="7"/>
      <c r="AH23" s="7"/>
      <c r="AI23" s="7"/>
      <c r="AJ23" s="7"/>
      <c r="AK23" s="7"/>
      <c r="AL23" s="7"/>
      <c r="AM23" s="7"/>
      <c r="AN23" s="7"/>
    </row>
    <row r="24" spans="2:40" ht="14.1" customHeight="1" x14ac:dyDescent="0.25">
      <c r="B24" s="10"/>
      <c r="C24" s="30"/>
      <c r="D24" s="12" t="s">
        <v>99</v>
      </c>
      <c r="E24" s="12"/>
      <c r="F24" s="12"/>
      <c r="G24" s="12"/>
      <c r="H24" s="12"/>
      <c r="I24" s="12"/>
      <c r="J24" s="12"/>
      <c r="K24" s="12"/>
      <c r="L24" s="12"/>
      <c r="M24" s="12"/>
      <c r="N24" s="12"/>
      <c r="O24" s="12"/>
      <c r="P24" s="12"/>
      <c r="Q24" s="12"/>
      <c r="R24" s="12"/>
      <c r="S24" s="12"/>
      <c r="T24" s="12"/>
      <c r="U24" s="4"/>
      <c r="V24" s="4"/>
      <c r="W24" s="4"/>
      <c r="X24" s="4"/>
      <c r="Y24" s="4"/>
      <c r="Z24" s="4"/>
      <c r="AA24" s="33"/>
      <c r="AB24" s="7"/>
      <c r="AC24" s="7"/>
      <c r="AD24" s="7"/>
      <c r="AE24" s="7"/>
      <c r="AF24" s="7"/>
      <c r="AG24" s="7"/>
      <c r="AH24" s="7"/>
      <c r="AI24" s="7"/>
      <c r="AJ24" s="7"/>
      <c r="AK24" s="7"/>
      <c r="AL24" s="7"/>
      <c r="AM24" s="7"/>
      <c r="AN24" s="7"/>
    </row>
    <row r="25" spans="2:40" ht="14.1" customHeight="1" x14ac:dyDescent="0.25">
      <c r="B25" s="10"/>
      <c r="C25" s="12"/>
      <c r="D25" s="12" t="s">
        <v>90</v>
      </c>
      <c r="E25" s="12"/>
      <c r="F25" s="12"/>
      <c r="G25" s="12"/>
      <c r="H25" s="12"/>
      <c r="I25" s="12"/>
      <c r="J25" s="12"/>
      <c r="K25" s="12"/>
      <c r="L25" s="12"/>
      <c r="M25" s="12"/>
      <c r="N25" s="12"/>
      <c r="O25" s="12"/>
      <c r="P25" s="12"/>
      <c r="Q25" s="12"/>
      <c r="R25" s="12"/>
      <c r="S25" s="12"/>
      <c r="T25" s="12"/>
      <c r="U25" s="4"/>
      <c r="V25" s="4"/>
      <c r="W25" s="4"/>
      <c r="X25" s="4"/>
      <c r="Y25" s="4"/>
      <c r="Z25" s="4"/>
      <c r="AA25" s="33"/>
      <c r="AB25" s="7"/>
      <c r="AC25" s="7"/>
      <c r="AD25" s="7"/>
      <c r="AE25" s="7"/>
      <c r="AF25" s="7"/>
      <c r="AG25" s="7"/>
      <c r="AH25" s="7"/>
      <c r="AI25" s="7"/>
      <c r="AJ25" s="7"/>
      <c r="AK25" s="7"/>
      <c r="AL25" s="7"/>
      <c r="AM25" s="7"/>
      <c r="AN25" s="7"/>
    </row>
    <row r="26" spans="2:40" ht="14.1" customHeight="1" x14ac:dyDescent="0.25">
      <c r="B26" s="10"/>
      <c r="C26" s="29" t="s">
        <v>88</v>
      </c>
      <c r="D26" s="12" t="s">
        <v>91</v>
      </c>
      <c r="E26" s="12"/>
      <c r="F26" s="12"/>
      <c r="G26" s="12"/>
      <c r="H26" s="12"/>
      <c r="I26" s="12"/>
      <c r="J26" s="12"/>
      <c r="K26" s="12"/>
      <c r="L26" s="12"/>
      <c r="M26" s="12"/>
      <c r="N26" s="12"/>
      <c r="O26" s="12"/>
      <c r="P26" s="12"/>
      <c r="Q26" s="12"/>
      <c r="R26" s="12"/>
      <c r="S26" s="12"/>
      <c r="T26" s="12"/>
      <c r="U26" s="4"/>
      <c r="V26" s="4"/>
      <c r="W26" s="4"/>
      <c r="X26" s="4"/>
      <c r="Y26" s="4"/>
      <c r="Z26" s="4"/>
      <c r="AA26" s="33"/>
      <c r="AB26" s="7"/>
      <c r="AC26" s="7"/>
      <c r="AD26" s="7"/>
      <c r="AE26" s="7"/>
      <c r="AF26" s="7"/>
      <c r="AG26" s="7"/>
      <c r="AH26" s="7"/>
      <c r="AI26" s="7"/>
      <c r="AJ26" s="7"/>
      <c r="AK26" s="7"/>
      <c r="AL26" s="7"/>
      <c r="AM26" s="7"/>
      <c r="AN26" s="7"/>
    </row>
    <row r="27" spans="2:40" ht="14.1" customHeight="1" x14ac:dyDescent="0.25">
      <c r="B27" s="10"/>
      <c r="C27" s="30"/>
      <c r="D27" s="28" t="s">
        <v>92</v>
      </c>
      <c r="E27" s="12"/>
      <c r="F27" s="12"/>
      <c r="G27" s="12"/>
      <c r="H27" s="12"/>
      <c r="I27" s="12"/>
      <c r="J27" s="12"/>
      <c r="K27" s="12"/>
      <c r="L27" s="12"/>
      <c r="M27" s="12"/>
      <c r="N27" s="12"/>
      <c r="O27" s="12"/>
      <c r="P27" s="12"/>
      <c r="Q27" s="12"/>
      <c r="R27" s="12"/>
      <c r="S27" s="12"/>
      <c r="T27" s="12"/>
      <c r="U27" s="4"/>
      <c r="V27" s="4"/>
      <c r="W27" s="4"/>
      <c r="X27" s="4"/>
      <c r="Y27" s="4"/>
      <c r="Z27" s="4"/>
      <c r="AA27" s="33"/>
      <c r="AB27" s="7"/>
      <c r="AC27" s="7"/>
      <c r="AD27" s="7"/>
      <c r="AE27" s="7"/>
      <c r="AF27" s="7"/>
      <c r="AG27" s="7"/>
      <c r="AH27" s="7"/>
      <c r="AI27" s="7"/>
      <c r="AJ27" s="7"/>
      <c r="AK27" s="7"/>
      <c r="AL27" s="7"/>
      <c r="AM27" s="7"/>
      <c r="AN27" s="7"/>
    </row>
    <row r="28" spans="2:40" ht="14.1" customHeight="1" thickBot="1" x14ac:dyDescent="0.3">
      <c r="B28" s="35"/>
      <c r="C28" s="36"/>
      <c r="D28" s="36"/>
      <c r="E28" s="36"/>
      <c r="F28" s="36"/>
      <c r="G28" s="36"/>
      <c r="H28" s="36"/>
      <c r="I28" s="36"/>
      <c r="J28" s="36"/>
      <c r="K28" s="36"/>
      <c r="L28" s="36"/>
      <c r="M28" s="36"/>
      <c r="N28" s="36"/>
      <c r="O28" s="36"/>
      <c r="P28" s="36"/>
      <c r="Q28" s="36"/>
      <c r="R28" s="36"/>
      <c r="S28" s="36"/>
      <c r="T28" s="36"/>
      <c r="U28" s="36"/>
      <c r="V28" s="36"/>
      <c r="W28" s="36"/>
      <c r="X28" s="36"/>
      <c r="Y28" s="37"/>
      <c r="Z28" s="37"/>
      <c r="AA28" s="38"/>
      <c r="AB28" s="7"/>
      <c r="AC28" s="7"/>
      <c r="AD28" s="7"/>
      <c r="AE28" s="7"/>
      <c r="AF28" s="7"/>
      <c r="AG28" s="7"/>
      <c r="AH28" s="7"/>
      <c r="AI28" s="7"/>
      <c r="AJ28" s="7"/>
      <c r="AK28" s="7"/>
      <c r="AL28" s="7"/>
      <c r="AM28" s="7"/>
      <c r="AN28" s="7"/>
    </row>
    <row r="29" spans="2:40" ht="14.1" customHeight="1" thickTop="1" x14ac:dyDescent="0.25">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7"/>
      <c r="AB29" s="7"/>
      <c r="AC29" s="7"/>
      <c r="AD29" s="7"/>
      <c r="AE29" s="7"/>
      <c r="AF29" s="7"/>
      <c r="AG29" s="7"/>
      <c r="AH29" s="7"/>
      <c r="AI29" s="7"/>
      <c r="AJ29" s="7"/>
      <c r="AK29" s="7"/>
      <c r="AL29" s="7"/>
      <c r="AM29" s="7"/>
      <c r="AN29" s="7"/>
    </row>
    <row r="30" spans="2:40" ht="14.1" customHeight="1" x14ac:dyDescent="0.25">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7"/>
      <c r="AB30" s="7"/>
      <c r="AC30" s="7"/>
      <c r="AD30" s="7"/>
      <c r="AE30" s="7"/>
      <c r="AF30" s="7"/>
      <c r="AG30" s="7"/>
      <c r="AH30" s="7"/>
      <c r="AI30" s="7"/>
      <c r="AJ30" s="7"/>
      <c r="AK30" s="7"/>
      <c r="AL30" s="7"/>
      <c r="AM30" s="7"/>
      <c r="AN30" s="7"/>
    </row>
    <row r="31" spans="2:40" ht="14.1" customHeight="1" x14ac:dyDescent="0.2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7"/>
      <c r="AB31" s="7"/>
      <c r="AC31" s="7"/>
      <c r="AD31" s="7"/>
      <c r="AE31" s="7"/>
      <c r="AF31" s="7"/>
      <c r="AG31" s="7"/>
      <c r="AH31" s="7"/>
      <c r="AI31" s="7"/>
      <c r="AJ31" s="7"/>
      <c r="AK31" s="7"/>
      <c r="AL31" s="7"/>
      <c r="AM31" s="7"/>
      <c r="AN31" s="7"/>
    </row>
    <row r="32" spans="2:40" ht="14.1" customHeight="1" x14ac:dyDescent="0.2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7"/>
      <c r="AB32" s="7"/>
      <c r="AC32" s="7"/>
      <c r="AD32" s="7"/>
      <c r="AE32" s="7"/>
      <c r="AF32" s="7"/>
      <c r="AG32" s="7"/>
      <c r="AH32" s="7"/>
      <c r="AI32" s="7"/>
      <c r="AJ32" s="7"/>
      <c r="AK32" s="7"/>
      <c r="AL32" s="7"/>
      <c r="AM32" s="7"/>
      <c r="AN32" s="7"/>
    </row>
    <row r="33" spans="2:40" ht="14.1" customHeight="1" x14ac:dyDescent="0.2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2:40" ht="14.1" customHeight="1" x14ac:dyDescent="0.2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2:40" ht="14.1" customHeight="1" x14ac:dyDescent="0.2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0" ht="14.1"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2:40" ht="14.1" customHeight="1" x14ac:dyDescent="0.2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2:40" ht="14.1" customHeight="1" x14ac:dyDescent="0.2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2:40" ht="14.1" customHeight="1" x14ac:dyDescent="0.2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2:40" ht="14.1" customHeight="1" x14ac:dyDescent="0.2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2:40" ht="14.1" customHeight="1" x14ac:dyDescent="0.25">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2:40" ht="14.1" customHeight="1" x14ac:dyDescent="0.2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2:40" ht="14.1" customHeight="1" x14ac:dyDescent="0.2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2:40" ht="14.1" customHeight="1" x14ac:dyDescent="0.2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2:40" ht="14.1" customHeight="1" x14ac:dyDescent="0.25">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2:40" ht="14.1" customHeight="1" x14ac:dyDescent="0.2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2:40" ht="14.1" customHeight="1" x14ac:dyDescent="0.2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2:40" ht="14.1" customHeight="1" x14ac:dyDescent="0.25">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2:40" ht="14.1" customHeight="1" x14ac:dyDescent="0.25">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sheetData>
  <mergeCells count="27">
    <mergeCell ref="U11:V11"/>
    <mergeCell ref="U12:V12"/>
    <mergeCell ref="D9:I9"/>
    <mergeCell ref="U6:V6"/>
    <mergeCell ref="U5:V5"/>
    <mergeCell ref="U7:V7"/>
    <mergeCell ref="U8:V8"/>
    <mergeCell ref="U9:V9"/>
    <mergeCell ref="U10:V10"/>
    <mergeCell ref="Q10:R10"/>
    <mergeCell ref="S10:T10"/>
    <mergeCell ref="Q11:R11"/>
    <mergeCell ref="S11:T11"/>
    <mergeCell ref="Q12:R12"/>
    <mergeCell ref="S12:T12"/>
    <mergeCell ref="Q7:R7"/>
    <mergeCell ref="S7:T7"/>
    <mergeCell ref="Q8:R8"/>
    <mergeCell ref="S8:T8"/>
    <mergeCell ref="Q9:R9"/>
    <mergeCell ref="S9:T9"/>
    <mergeCell ref="G4:H4"/>
    <mergeCell ref="G5:H5"/>
    <mergeCell ref="Q6:R6"/>
    <mergeCell ref="S6:T6"/>
    <mergeCell ref="S5:T5"/>
    <mergeCell ref="Q5:R5"/>
  </mergeCells>
  <dataValidations count="2">
    <dataValidation type="list" allowBlank="1" showInputMessage="1" showErrorMessage="1" sqref="G5:H5">
      <formula1>Month</formula1>
    </dataValidation>
    <dataValidation type="list" allowBlank="1" showInputMessage="1" showErrorMessage="1" sqref="D9:I9">
      <formula1>"from Monday to Sunday,from Sunday to Saturday"</formula1>
    </dataValidation>
  </dataValidations>
  <hyperlinks>
    <hyperlink ref="D2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workbookViewId="0">
      <selection activeCell="H23" sqref="H23"/>
    </sheetView>
  </sheetViews>
  <sheetFormatPr defaultRowHeight="15" x14ac:dyDescent="0.25"/>
  <cols>
    <col min="1" max="7" width="4.7109375" customWidth="1"/>
    <col min="8" max="8" width="8.140625" bestFit="1" customWidth="1"/>
    <col min="9" max="50" width="4.7109375" customWidth="1"/>
  </cols>
  <sheetData>
    <row r="1" spans="1:32" ht="12" customHeight="1" thickBo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2" customHeight="1" x14ac:dyDescent="0.25">
      <c r="A2" s="7"/>
      <c r="B2" s="40" t="s">
        <v>1</v>
      </c>
      <c r="C2" s="41"/>
      <c r="D2" s="41"/>
      <c r="E2" s="42"/>
      <c r="F2" s="41"/>
      <c r="G2" s="41"/>
      <c r="H2" s="43" t="s">
        <v>20</v>
      </c>
      <c r="I2" s="41">
        <f>VLOOKUP(Readme!G5,Month_Nb,2,0)</f>
        <v>9</v>
      </c>
      <c r="J2" s="41"/>
      <c r="K2" s="41"/>
      <c r="L2" s="44"/>
      <c r="M2" s="7"/>
      <c r="N2" s="7"/>
      <c r="O2" s="7"/>
      <c r="P2" s="7"/>
      <c r="Q2" s="7"/>
      <c r="R2" s="7"/>
      <c r="S2" s="7"/>
      <c r="T2" s="7"/>
      <c r="U2" s="7"/>
      <c r="V2" s="7"/>
      <c r="W2" s="7"/>
      <c r="X2" s="7"/>
      <c r="Y2" s="7"/>
      <c r="Z2" s="7"/>
      <c r="AA2" s="7"/>
      <c r="AB2" s="7"/>
      <c r="AC2" s="7"/>
      <c r="AD2" s="7"/>
      <c r="AE2" s="7"/>
      <c r="AF2" s="7"/>
    </row>
    <row r="3" spans="1:32" ht="12" customHeight="1" x14ac:dyDescent="0.25">
      <c r="A3" s="7"/>
      <c r="B3" s="45" t="s">
        <v>2</v>
      </c>
      <c r="C3" s="46">
        <v>1</v>
      </c>
      <c r="D3" s="46">
        <v>31</v>
      </c>
      <c r="E3" s="47"/>
      <c r="F3" s="46"/>
      <c r="G3" s="46"/>
      <c r="H3" s="46" t="b">
        <f>Year/4-INT(Year/4)=0</f>
        <v>1</v>
      </c>
      <c r="I3" s="46"/>
      <c r="J3" s="46"/>
      <c r="K3" s="46"/>
      <c r="L3" s="48"/>
      <c r="M3" s="7"/>
      <c r="N3" s="7"/>
      <c r="O3" s="7"/>
      <c r="P3" s="7"/>
      <c r="Q3" s="7"/>
      <c r="R3" s="7"/>
      <c r="S3" s="7"/>
      <c r="T3" s="7"/>
      <c r="U3" s="7"/>
      <c r="V3" s="7"/>
      <c r="W3" s="7"/>
      <c r="X3" s="7"/>
      <c r="Y3" s="7"/>
      <c r="Z3" s="7"/>
      <c r="AA3" s="7"/>
      <c r="AB3" s="7"/>
      <c r="AC3" s="7"/>
      <c r="AD3" s="7"/>
      <c r="AE3" s="7"/>
      <c r="AF3" s="7"/>
    </row>
    <row r="4" spans="1:32" ht="12" customHeight="1" x14ac:dyDescent="0.25">
      <c r="A4" s="7"/>
      <c r="B4" s="45" t="s">
        <v>3</v>
      </c>
      <c r="C4" s="46">
        <v>2</v>
      </c>
      <c r="D4" s="46">
        <v>28</v>
      </c>
      <c r="E4" s="46"/>
      <c r="F4" s="46"/>
      <c r="G4" s="46"/>
      <c r="H4" s="49" t="s">
        <v>21</v>
      </c>
      <c r="I4" s="46">
        <f>IF(AND(H3,Sel_Month=2),29,INDEX(Month_Nb,Sel_Month,3))</f>
        <v>30</v>
      </c>
      <c r="J4" s="46"/>
      <c r="K4" s="46"/>
      <c r="L4" s="48"/>
      <c r="M4" s="7"/>
      <c r="N4" s="7"/>
      <c r="O4" s="7"/>
      <c r="P4" s="7"/>
      <c r="Q4" s="7"/>
      <c r="R4" s="7"/>
      <c r="S4" s="7"/>
      <c r="T4" s="7"/>
      <c r="U4" s="7"/>
      <c r="V4" s="7"/>
      <c r="W4" s="7"/>
      <c r="X4" s="7"/>
      <c r="Y4" s="7"/>
      <c r="Z4" s="7"/>
      <c r="AA4" s="7"/>
      <c r="AB4" s="7"/>
      <c r="AC4" s="7"/>
      <c r="AD4" s="7"/>
      <c r="AE4" s="7"/>
      <c r="AF4" s="7"/>
    </row>
    <row r="5" spans="1:32" ht="12" customHeight="1" x14ac:dyDescent="0.25">
      <c r="A5" s="7"/>
      <c r="B5" s="45" t="s">
        <v>4</v>
      </c>
      <c r="C5" s="46">
        <v>3</v>
      </c>
      <c r="D5" s="46">
        <v>31</v>
      </c>
      <c r="E5" s="46"/>
      <c r="F5" s="46"/>
      <c r="G5" s="46"/>
      <c r="H5" s="46"/>
      <c r="I5" s="46"/>
      <c r="J5" s="46"/>
      <c r="K5" s="46"/>
      <c r="L5" s="48"/>
      <c r="M5" s="7"/>
      <c r="N5" s="7"/>
      <c r="O5" s="7"/>
      <c r="P5" s="7"/>
      <c r="Q5" s="7"/>
      <c r="R5" s="7"/>
      <c r="S5" s="7"/>
      <c r="T5" s="7"/>
      <c r="U5" s="7"/>
      <c r="V5" s="7"/>
      <c r="W5" s="7"/>
      <c r="X5" s="7"/>
      <c r="Y5" s="7"/>
      <c r="Z5" s="7"/>
      <c r="AA5" s="7"/>
      <c r="AB5" s="7"/>
      <c r="AC5" s="7"/>
      <c r="AD5" s="7"/>
      <c r="AE5" s="7"/>
      <c r="AF5" s="7"/>
    </row>
    <row r="6" spans="1:32" ht="12" customHeight="1" x14ac:dyDescent="0.25">
      <c r="A6" s="7"/>
      <c r="B6" s="45" t="s">
        <v>5</v>
      </c>
      <c r="C6" s="46">
        <v>4</v>
      </c>
      <c r="D6" s="46">
        <v>30</v>
      </c>
      <c r="E6" s="46"/>
      <c r="F6" s="46"/>
      <c r="G6" s="46"/>
      <c r="H6" s="49" t="s">
        <v>27</v>
      </c>
      <c r="I6" s="50">
        <f>WEEKDAY(DATE(Year,Sel_Month,1),K6)</f>
        <v>6</v>
      </c>
      <c r="J6" s="50"/>
      <c r="K6" s="46">
        <f>IF(I9=1,2,1)</f>
        <v>2</v>
      </c>
      <c r="L6" s="48"/>
      <c r="M6" s="7"/>
      <c r="N6" s="7"/>
      <c r="O6" s="7"/>
      <c r="P6" s="7"/>
      <c r="Q6" s="7"/>
      <c r="R6" s="7"/>
      <c r="S6" s="7"/>
      <c r="T6" s="7"/>
      <c r="U6" s="7"/>
      <c r="V6" s="7"/>
      <c r="W6" s="7"/>
      <c r="X6" s="7"/>
      <c r="Y6" s="7"/>
      <c r="Z6" s="7"/>
      <c r="AA6" s="7"/>
      <c r="AB6" s="7"/>
      <c r="AC6" s="7"/>
      <c r="AD6" s="7"/>
      <c r="AE6" s="7"/>
      <c r="AF6" s="7"/>
    </row>
    <row r="7" spans="1:32" ht="12" customHeight="1" x14ac:dyDescent="0.25">
      <c r="A7" s="7"/>
      <c r="B7" s="45" t="s">
        <v>6</v>
      </c>
      <c r="C7" s="46">
        <v>5</v>
      </c>
      <c r="D7" s="46">
        <v>31</v>
      </c>
      <c r="E7" s="46"/>
      <c r="F7" s="46"/>
      <c r="G7" s="46"/>
      <c r="H7" s="49" t="str">
        <f>"First "&amp;IF(I9=1,"Monday","Sunday")</f>
        <v>First Monday</v>
      </c>
      <c r="I7" s="46">
        <f>IF(I6=1,1,8-I6+1)</f>
        <v>3</v>
      </c>
      <c r="J7" s="46"/>
      <c r="K7" s="46"/>
      <c r="L7" s="48"/>
      <c r="M7" s="7"/>
      <c r="N7" s="7"/>
      <c r="O7" s="7"/>
      <c r="P7" s="7"/>
      <c r="Q7" s="7"/>
      <c r="R7" s="7"/>
      <c r="S7" s="7"/>
      <c r="T7" s="7"/>
      <c r="U7" s="7"/>
      <c r="V7" s="7"/>
      <c r="W7" s="7"/>
      <c r="X7" s="7"/>
      <c r="Y7" s="7"/>
      <c r="Z7" s="7"/>
      <c r="AA7" s="7"/>
      <c r="AB7" s="7"/>
      <c r="AC7" s="7"/>
      <c r="AD7" s="7"/>
      <c r="AE7" s="7"/>
      <c r="AF7" s="7"/>
    </row>
    <row r="8" spans="1:32" ht="12" customHeight="1" x14ac:dyDescent="0.25">
      <c r="A8" s="7"/>
      <c r="B8" s="45" t="s">
        <v>7</v>
      </c>
      <c r="C8" s="46">
        <v>6</v>
      </c>
      <c r="D8" s="46">
        <v>30</v>
      </c>
      <c r="E8" s="46"/>
      <c r="F8" s="46"/>
      <c r="G8" s="46"/>
      <c r="H8" s="46"/>
      <c r="I8" s="46"/>
      <c r="J8" s="46"/>
      <c r="K8" s="46"/>
      <c r="L8" s="48"/>
      <c r="M8" s="7"/>
      <c r="N8" s="7"/>
      <c r="O8" s="7"/>
      <c r="P8" s="7"/>
      <c r="Q8" s="7"/>
      <c r="R8" s="7"/>
      <c r="S8" s="7"/>
      <c r="T8" s="7"/>
      <c r="U8" s="7"/>
      <c r="V8" s="7"/>
      <c r="W8" s="7"/>
      <c r="X8" s="7"/>
      <c r="Y8" s="7"/>
      <c r="Z8" s="7"/>
      <c r="AA8" s="7"/>
      <c r="AB8" s="7"/>
      <c r="AC8" s="7"/>
      <c r="AD8" s="7"/>
      <c r="AE8" s="7"/>
      <c r="AF8" s="7"/>
    </row>
    <row r="9" spans="1:32" ht="12" customHeight="1" x14ac:dyDescent="0.25">
      <c r="A9" s="7"/>
      <c r="B9" s="45" t="s">
        <v>8</v>
      </c>
      <c r="C9" s="46">
        <v>7</v>
      </c>
      <c r="D9" s="46">
        <v>31</v>
      </c>
      <c r="E9" s="46"/>
      <c r="F9" s="46"/>
      <c r="G9" s="46"/>
      <c r="H9" s="49" t="s">
        <v>35</v>
      </c>
      <c r="I9" s="46">
        <f>IF(Readme!D9="from Monday to Sunday",1,2)</f>
        <v>1</v>
      </c>
      <c r="J9" s="46"/>
      <c r="K9" s="46"/>
      <c r="L9" s="48"/>
      <c r="M9" s="7"/>
      <c r="N9" s="7"/>
      <c r="O9" s="7"/>
      <c r="P9" s="7"/>
      <c r="Q9" s="7"/>
      <c r="R9" s="7"/>
      <c r="S9" s="7"/>
      <c r="T9" s="7"/>
      <c r="U9" s="7"/>
      <c r="V9" s="7"/>
      <c r="W9" s="7"/>
      <c r="X9" s="7"/>
      <c r="Y9" s="7"/>
      <c r="Z9" s="7"/>
      <c r="AA9" s="7"/>
      <c r="AB9" s="7"/>
      <c r="AC9" s="7"/>
      <c r="AD9" s="7"/>
      <c r="AE9" s="7"/>
      <c r="AF9" s="7"/>
    </row>
    <row r="10" spans="1:32" ht="12" customHeight="1" x14ac:dyDescent="0.25">
      <c r="A10" s="7"/>
      <c r="B10" s="45" t="s">
        <v>9</v>
      </c>
      <c r="C10" s="46">
        <v>8</v>
      </c>
      <c r="D10" s="46">
        <v>31</v>
      </c>
      <c r="E10" s="46"/>
      <c r="F10" s="46"/>
      <c r="G10" s="46"/>
      <c r="H10" s="46"/>
      <c r="I10" s="46"/>
      <c r="J10" s="46"/>
      <c r="K10" s="46"/>
      <c r="L10" s="48"/>
      <c r="M10" s="7"/>
      <c r="N10" s="7"/>
      <c r="O10" s="7"/>
      <c r="P10" s="7"/>
      <c r="Q10" s="7"/>
      <c r="R10" s="7"/>
      <c r="S10" s="7"/>
      <c r="T10" s="7"/>
      <c r="U10" s="7"/>
      <c r="V10" s="7"/>
      <c r="W10" s="7"/>
      <c r="X10" s="7"/>
      <c r="Y10" s="7"/>
      <c r="Z10" s="7"/>
      <c r="AA10" s="7"/>
      <c r="AB10" s="7"/>
      <c r="AC10" s="7"/>
      <c r="AD10" s="7"/>
      <c r="AE10" s="7"/>
      <c r="AF10" s="7"/>
    </row>
    <row r="11" spans="1:32" ht="12" customHeight="1" x14ac:dyDescent="0.25">
      <c r="A11" s="7"/>
      <c r="B11" s="45" t="s">
        <v>10</v>
      </c>
      <c r="C11" s="46">
        <v>9</v>
      </c>
      <c r="D11" s="46">
        <v>30</v>
      </c>
      <c r="E11" s="46"/>
      <c r="F11" s="46"/>
      <c r="G11" s="46"/>
      <c r="H11" s="49" t="s">
        <v>66</v>
      </c>
      <c r="I11" s="46" t="str">
        <f>Readme!G5&amp;" "&amp;Year</f>
        <v>Sep 2012</v>
      </c>
      <c r="J11" s="46"/>
      <c r="K11" s="46"/>
      <c r="L11" s="48"/>
      <c r="M11" s="7"/>
      <c r="N11" s="7"/>
      <c r="O11" s="7"/>
      <c r="P11" s="7"/>
      <c r="Q11" s="7"/>
      <c r="R11" s="7"/>
      <c r="S11" s="7"/>
      <c r="T11" s="7"/>
      <c r="U11" s="7"/>
      <c r="V11" s="7"/>
      <c r="W11" s="7"/>
      <c r="X11" s="7"/>
      <c r="Y11" s="7"/>
      <c r="Z11" s="7"/>
      <c r="AA11" s="7"/>
      <c r="AB11" s="7"/>
      <c r="AC11" s="7"/>
      <c r="AD11" s="7"/>
      <c r="AE11" s="7"/>
      <c r="AF11" s="7"/>
    </row>
    <row r="12" spans="1:32" ht="12" customHeight="1" x14ac:dyDescent="0.25">
      <c r="A12" s="7"/>
      <c r="B12" s="45" t="s">
        <v>11</v>
      </c>
      <c r="C12" s="46">
        <v>10</v>
      </c>
      <c r="D12" s="46">
        <v>31</v>
      </c>
      <c r="E12" s="46"/>
      <c r="F12" s="46"/>
      <c r="G12" s="46"/>
      <c r="H12" s="46"/>
      <c r="I12" s="46"/>
      <c r="J12" s="46"/>
      <c r="K12" s="46"/>
      <c r="L12" s="48"/>
      <c r="M12" s="7"/>
      <c r="N12" s="7"/>
      <c r="O12" s="7"/>
      <c r="P12" s="7"/>
      <c r="Q12" s="7"/>
      <c r="R12" s="7"/>
      <c r="S12" s="7"/>
      <c r="T12" s="7"/>
      <c r="U12" s="7"/>
      <c r="V12" s="7"/>
      <c r="W12" s="7"/>
      <c r="X12" s="7"/>
      <c r="Y12" s="7"/>
      <c r="Z12" s="7"/>
      <c r="AA12" s="7"/>
      <c r="AB12" s="7"/>
      <c r="AC12" s="7"/>
      <c r="AD12" s="7"/>
      <c r="AE12" s="7"/>
      <c r="AF12" s="7"/>
    </row>
    <row r="13" spans="1:32" ht="12" customHeight="1" x14ac:dyDescent="0.25">
      <c r="A13" s="7"/>
      <c r="B13" s="45" t="s">
        <v>12</v>
      </c>
      <c r="C13" s="46">
        <v>11</v>
      </c>
      <c r="D13" s="46">
        <v>30</v>
      </c>
      <c r="E13" s="46"/>
      <c r="F13" s="46"/>
      <c r="G13" s="46"/>
      <c r="H13" s="46"/>
      <c r="I13" s="46"/>
      <c r="J13" s="46"/>
      <c r="K13" s="46"/>
      <c r="L13" s="48"/>
      <c r="M13" s="7"/>
      <c r="N13" s="7"/>
      <c r="O13" s="7"/>
      <c r="P13" s="7"/>
      <c r="Q13" s="7"/>
      <c r="R13" s="7"/>
      <c r="S13" s="7"/>
      <c r="T13" s="7"/>
      <c r="U13" s="7"/>
      <c r="V13" s="7"/>
      <c r="W13" s="7"/>
      <c r="X13" s="7"/>
      <c r="Y13" s="7"/>
      <c r="Z13" s="7"/>
      <c r="AA13" s="7"/>
      <c r="AB13" s="7"/>
      <c r="AC13" s="7"/>
      <c r="AD13" s="7"/>
      <c r="AE13" s="7"/>
      <c r="AF13" s="7"/>
    </row>
    <row r="14" spans="1:32" ht="12" customHeight="1" x14ac:dyDescent="0.25">
      <c r="A14" s="7"/>
      <c r="B14" s="45" t="s">
        <v>13</v>
      </c>
      <c r="C14" s="46">
        <v>12</v>
      </c>
      <c r="D14" s="46">
        <v>31</v>
      </c>
      <c r="E14" s="46"/>
      <c r="F14" s="46"/>
      <c r="G14" s="46"/>
      <c r="H14" s="46"/>
      <c r="I14" s="46"/>
      <c r="J14" s="46"/>
      <c r="K14" s="46"/>
      <c r="L14" s="48"/>
      <c r="M14" s="7"/>
      <c r="N14" s="7"/>
      <c r="O14" s="7"/>
      <c r="P14" s="7"/>
      <c r="Q14" s="7"/>
      <c r="R14" s="7"/>
      <c r="S14" s="7"/>
      <c r="T14" s="7"/>
      <c r="U14" s="7"/>
      <c r="V14" s="7"/>
      <c r="W14" s="7"/>
      <c r="X14" s="7"/>
      <c r="Y14" s="7"/>
      <c r="Z14" s="7"/>
      <c r="AA14" s="7"/>
      <c r="AB14" s="7"/>
      <c r="AC14" s="7"/>
      <c r="AD14" s="7"/>
      <c r="AE14" s="7"/>
      <c r="AF14" s="7"/>
    </row>
    <row r="15" spans="1:32" ht="12" customHeight="1" x14ac:dyDescent="0.25">
      <c r="A15" s="7"/>
      <c r="B15" s="45"/>
      <c r="C15" s="46"/>
      <c r="D15" s="46"/>
      <c r="E15" s="46"/>
      <c r="F15" s="46"/>
      <c r="G15" s="46"/>
      <c r="H15" s="46"/>
      <c r="I15" s="46"/>
      <c r="J15" s="46"/>
      <c r="K15" s="46"/>
      <c r="L15" s="48"/>
      <c r="M15" s="7"/>
      <c r="N15" s="7"/>
      <c r="O15" s="7"/>
      <c r="P15" s="7"/>
      <c r="Q15" s="7"/>
      <c r="R15" s="7"/>
      <c r="S15" s="7"/>
      <c r="T15" s="7"/>
      <c r="U15" s="7"/>
      <c r="V15" s="7"/>
      <c r="W15" s="7"/>
      <c r="X15" s="7"/>
      <c r="Y15" s="7"/>
      <c r="Z15" s="7"/>
      <c r="AA15" s="7"/>
      <c r="AB15" s="7"/>
      <c r="AC15" s="7"/>
      <c r="AD15" s="7"/>
      <c r="AE15" s="7"/>
      <c r="AF15" s="7"/>
    </row>
    <row r="16" spans="1:32" ht="12" customHeight="1" x14ac:dyDescent="0.25">
      <c r="A16" s="7"/>
      <c r="B16" s="51" t="s">
        <v>26</v>
      </c>
      <c r="C16" s="49">
        <v>1</v>
      </c>
      <c r="D16" s="52">
        <v>2</v>
      </c>
      <c r="E16" s="46"/>
      <c r="F16" s="46"/>
      <c r="G16" s="46"/>
      <c r="H16" s="46"/>
      <c r="I16" s="46"/>
      <c r="J16" s="46"/>
      <c r="K16" s="46"/>
      <c r="L16" s="48"/>
      <c r="M16" s="7"/>
      <c r="N16" s="7"/>
      <c r="O16" s="7"/>
      <c r="P16" s="7"/>
      <c r="Q16" s="7"/>
      <c r="R16" s="7"/>
      <c r="S16" s="7"/>
      <c r="T16" s="7"/>
      <c r="U16" s="7"/>
      <c r="V16" s="7"/>
      <c r="W16" s="7"/>
      <c r="X16" s="7"/>
      <c r="Y16" s="7"/>
      <c r="Z16" s="7"/>
      <c r="AA16" s="7"/>
      <c r="AB16" s="7"/>
      <c r="AC16" s="7"/>
      <c r="AD16" s="7"/>
      <c r="AE16" s="7"/>
      <c r="AF16" s="7"/>
    </row>
    <row r="17" spans="1:32" ht="12" customHeight="1" x14ac:dyDescent="0.25">
      <c r="A17" s="7"/>
      <c r="B17" s="45">
        <v>1</v>
      </c>
      <c r="C17" s="46" t="s">
        <v>36</v>
      </c>
      <c r="D17" s="46" t="s">
        <v>42</v>
      </c>
      <c r="E17" s="46"/>
      <c r="F17" s="46"/>
      <c r="G17" s="46"/>
      <c r="H17" s="46"/>
      <c r="I17" s="46"/>
      <c r="J17" s="46"/>
      <c r="K17" s="46"/>
      <c r="L17" s="48"/>
      <c r="M17" s="7"/>
      <c r="N17" s="7"/>
      <c r="O17" s="7"/>
      <c r="P17" s="7"/>
      <c r="Q17" s="7"/>
      <c r="R17" s="7"/>
      <c r="S17" s="7"/>
      <c r="T17" s="7"/>
      <c r="U17" s="7"/>
      <c r="V17" s="7"/>
      <c r="W17" s="7"/>
      <c r="X17" s="7"/>
      <c r="Y17" s="7"/>
      <c r="Z17" s="7"/>
      <c r="AA17" s="7"/>
      <c r="AB17" s="7"/>
      <c r="AC17" s="7"/>
      <c r="AD17" s="7"/>
      <c r="AE17" s="7"/>
      <c r="AF17" s="7"/>
    </row>
    <row r="18" spans="1:32" ht="12" customHeight="1" x14ac:dyDescent="0.25">
      <c r="A18" s="7"/>
      <c r="B18" s="45">
        <v>2</v>
      </c>
      <c r="C18" s="46" t="s">
        <v>37</v>
      </c>
      <c r="D18" s="46" t="s">
        <v>36</v>
      </c>
      <c r="E18" s="46"/>
      <c r="F18" s="46"/>
      <c r="G18" s="46"/>
      <c r="H18" s="46"/>
      <c r="I18" s="46"/>
      <c r="J18" s="46"/>
      <c r="K18" s="46"/>
      <c r="L18" s="48"/>
      <c r="M18" s="7"/>
      <c r="N18" s="7"/>
      <c r="O18" s="7"/>
      <c r="P18" s="7"/>
      <c r="Q18" s="7"/>
      <c r="R18" s="7"/>
      <c r="S18" s="7"/>
      <c r="T18" s="7"/>
      <c r="U18" s="7"/>
      <c r="V18" s="7"/>
      <c r="W18" s="7"/>
      <c r="X18" s="7"/>
      <c r="Y18" s="7"/>
      <c r="Z18" s="7"/>
      <c r="AA18" s="7"/>
      <c r="AB18" s="7"/>
      <c r="AC18" s="7"/>
      <c r="AD18" s="7"/>
      <c r="AE18" s="7"/>
      <c r="AF18" s="7"/>
    </row>
    <row r="19" spans="1:32" ht="12" customHeight="1" x14ac:dyDescent="0.25">
      <c r="A19" s="7"/>
      <c r="B19" s="45">
        <v>3</v>
      </c>
      <c r="C19" s="46" t="s">
        <v>38</v>
      </c>
      <c r="D19" s="46" t="s">
        <v>37</v>
      </c>
      <c r="E19" s="46"/>
      <c r="F19" s="46"/>
      <c r="G19" s="46"/>
      <c r="H19" s="46"/>
      <c r="I19" s="46"/>
      <c r="J19" s="46"/>
      <c r="K19" s="46"/>
      <c r="L19" s="48"/>
      <c r="M19" s="7"/>
      <c r="N19" s="7"/>
      <c r="O19" s="7"/>
      <c r="P19" s="7"/>
      <c r="Q19" s="7"/>
      <c r="R19" s="7"/>
      <c r="S19" s="7"/>
      <c r="T19" s="7"/>
      <c r="U19" s="7"/>
      <c r="V19" s="7"/>
      <c r="W19" s="7"/>
      <c r="X19" s="7"/>
      <c r="Y19" s="7"/>
      <c r="Z19" s="7"/>
      <c r="AA19" s="7"/>
      <c r="AB19" s="7"/>
      <c r="AC19" s="7"/>
      <c r="AD19" s="7"/>
      <c r="AE19" s="7"/>
      <c r="AF19" s="7"/>
    </row>
    <row r="20" spans="1:32" ht="12" customHeight="1" x14ac:dyDescent="0.25">
      <c r="A20" s="7"/>
      <c r="B20" s="45">
        <v>4</v>
      </c>
      <c r="C20" s="46" t="s">
        <v>39</v>
      </c>
      <c r="D20" s="46" t="s">
        <v>38</v>
      </c>
      <c r="E20" s="46"/>
      <c r="F20" s="46"/>
      <c r="G20" s="46"/>
      <c r="H20" s="46"/>
      <c r="I20" s="46"/>
      <c r="J20" s="46"/>
      <c r="K20" s="46"/>
      <c r="L20" s="48"/>
      <c r="M20" s="7"/>
      <c r="N20" s="7"/>
      <c r="O20" s="7"/>
      <c r="P20" s="7"/>
      <c r="Q20" s="7"/>
      <c r="R20" s="7"/>
      <c r="S20" s="7"/>
      <c r="T20" s="7"/>
      <c r="U20" s="7"/>
      <c r="V20" s="7"/>
      <c r="W20" s="7"/>
      <c r="X20" s="7"/>
      <c r="Y20" s="7"/>
      <c r="Z20" s="7"/>
      <c r="AA20" s="7"/>
      <c r="AB20" s="7"/>
      <c r="AC20" s="7"/>
      <c r="AD20" s="7"/>
      <c r="AE20" s="7"/>
      <c r="AF20" s="7"/>
    </row>
    <row r="21" spans="1:32" ht="12" customHeight="1" x14ac:dyDescent="0.25">
      <c r="A21" s="7"/>
      <c r="B21" s="45">
        <v>5</v>
      </c>
      <c r="C21" s="46" t="s">
        <v>40</v>
      </c>
      <c r="D21" s="46" t="s">
        <v>39</v>
      </c>
      <c r="E21" s="46"/>
      <c r="F21" s="46"/>
      <c r="G21" s="46"/>
      <c r="H21" s="46"/>
      <c r="I21" s="46"/>
      <c r="J21" s="46"/>
      <c r="K21" s="46"/>
      <c r="L21" s="48"/>
      <c r="M21" s="7"/>
      <c r="N21" s="7"/>
      <c r="O21" s="7"/>
      <c r="P21" s="7"/>
      <c r="Q21" s="7"/>
      <c r="R21" s="7"/>
      <c r="S21" s="7"/>
      <c r="T21" s="7"/>
      <c r="U21" s="7"/>
      <c r="V21" s="7"/>
      <c r="W21" s="7"/>
      <c r="X21" s="7"/>
      <c r="Y21" s="7"/>
      <c r="Z21" s="7"/>
      <c r="AA21" s="7"/>
      <c r="AB21" s="7"/>
      <c r="AC21" s="7"/>
      <c r="AD21" s="7"/>
      <c r="AE21" s="7"/>
      <c r="AF21" s="7"/>
    </row>
    <row r="22" spans="1:32" ht="12" customHeight="1" x14ac:dyDescent="0.25">
      <c r="A22" s="7"/>
      <c r="B22" s="45">
        <v>6</v>
      </c>
      <c r="C22" s="46" t="s">
        <v>41</v>
      </c>
      <c r="D22" s="46" t="s">
        <v>40</v>
      </c>
      <c r="E22" s="46"/>
      <c r="F22" s="46"/>
      <c r="G22" s="46"/>
      <c r="H22" s="46"/>
      <c r="I22" s="46"/>
      <c r="J22" s="46"/>
      <c r="K22" s="46"/>
      <c r="L22" s="48"/>
      <c r="M22" s="7"/>
      <c r="N22" s="7"/>
      <c r="O22" s="7"/>
      <c r="P22" s="7"/>
      <c r="Q22" s="7"/>
      <c r="R22" s="7"/>
      <c r="S22" s="7"/>
      <c r="T22" s="7"/>
      <c r="U22" s="7"/>
      <c r="V22" s="7"/>
      <c r="W22" s="7"/>
      <c r="X22" s="7"/>
      <c r="Y22" s="7"/>
      <c r="Z22" s="7"/>
      <c r="AA22" s="7"/>
      <c r="AB22" s="7"/>
      <c r="AC22" s="7"/>
      <c r="AD22" s="7"/>
      <c r="AE22" s="7"/>
      <c r="AF22" s="7"/>
    </row>
    <row r="23" spans="1:32" ht="12" customHeight="1" x14ac:dyDescent="0.25">
      <c r="A23" s="7"/>
      <c r="B23" s="45">
        <v>7</v>
      </c>
      <c r="C23" s="46" t="s">
        <v>42</v>
      </c>
      <c r="D23" s="46" t="s">
        <v>41</v>
      </c>
      <c r="E23" s="46"/>
      <c r="F23" s="46"/>
      <c r="G23" s="46"/>
      <c r="H23" s="46"/>
      <c r="I23" s="46"/>
      <c r="J23" s="46"/>
      <c r="K23" s="46"/>
      <c r="L23" s="48"/>
      <c r="M23" s="7"/>
      <c r="N23" s="7"/>
      <c r="O23" s="7"/>
      <c r="P23" s="7"/>
      <c r="Q23" s="7"/>
      <c r="R23" s="7"/>
      <c r="S23" s="7"/>
      <c r="T23" s="7"/>
      <c r="U23" s="7"/>
      <c r="V23" s="7"/>
      <c r="W23" s="7"/>
      <c r="X23" s="7"/>
      <c r="Y23" s="7"/>
      <c r="Z23" s="7"/>
      <c r="AA23" s="7"/>
      <c r="AB23" s="7"/>
      <c r="AC23" s="7"/>
      <c r="AD23" s="7"/>
      <c r="AE23" s="7"/>
      <c r="AF23" s="7"/>
    </row>
    <row r="24" spans="1:32" ht="12" customHeight="1" x14ac:dyDescent="0.25">
      <c r="A24" s="7"/>
      <c r="B24" s="45"/>
      <c r="C24" s="46"/>
      <c r="D24" s="46"/>
      <c r="E24" s="46"/>
      <c r="F24" s="46"/>
      <c r="G24" s="46"/>
      <c r="H24" s="46"/>
      <c r="I24" s="46"/>
      <c r="J24" s="46"/>
      <c r="K24" s="46"/>
      <c r="L24" s="48"/>
      <c r="M24" s="7"/>
      <c r="N24" s="7"/>
      <c r="O24" s="7"/>
      <c r="P24" s="7"/>
      <c r="Q24" s="7"/>
      <c r="R24" s="7"/>
      <c r="S24" s="7"/>
      <c r="T24" s="7"/>
      <c r="U24" s="7"/>
      <c r="V24" s="7"/>
      <c r="W24" s="7"/>
      <c r="X24" s="7"/>
      <c r="Y24" s="7"/>
      <c r="Z24" s="7"/>
      <c r="AA24" s="7"/>
      <c r="AB24" s="7"/>
      <c r="AC24" s="7"/>
      <c r="AD24" s="7"/>
      <c r="AE24" s="7"/>
      <c r="AF24" s="7"/>
    </row>
    <row r="25" spans="1:32" ht="12" customHeight="1" x14ac:dyDescent="0.25">
      <c r="A25" s="7"/>
      <c r="B25" s="51" t="s">
        <v>28</v>
      </c>
      <c r="C25" s="46"/>
      <c r="D25" s="46"/>
      <c r="E25" s="46"/>
      <c r="F25" s="46"/>
      <c r="G25" s="46"/>
      <c r="H25" s="46"/>
      <c r="I25" s="46"/>
      <c r="J25" s="46"/>
      <c r="K25" s="46"/>
      <c r="L25" s="48"/>
      <c r="M25" s="7"/>
      <c r="N25" s="7"/>
      <c r="O25" s="7"/>
      <c r="P25" s="7"/>
      <c r="Q25" s="7"/>
      <c r="R25" s="7"/>
      <c r="S25" s="7"/>
      <c r="T25" s="7"/>
      <c r="U25" s="7"/>
      <c r="V25" s="7"/>
      <c r="W25" s="7"/>
      <c r="X25" s="7"/>
      <c r="Y25" s="7"/>
      <c r="Z25" s="7"/>
      <c r="AA25" s="7"/>
      <c r="AB25" s="7"/>
      <c r="AC25" s="7"/>
      <c r="AD25" s="7"/>
      <c r="AE25" s="7"/>
      <c r="AF25" s="7"/>
    </row>
    <row r="26" spans="1:32" ht="12" customHeight="1" x14ac:dyDescent="0.25">
      <c r="A26" s="7"/>
      <c r="B26" s="45" t="str">
        <f>Readme!Q6&amp;"-"&amp;Readme!S6</f>
        <v>6am-10am</v>
      </c>
      <c r="C26" s="53">
        <f>Readme!U6</f>
        <v>4</v>
      </c>
      <c r="D26" s="46"/>
      <c r="E26" s="46"/>
      <c r="F26" s="46"/>
      <c r="G26" s="46"/>
      <c r="H26" s="46"/>
      <c r="I26" s="46"/>
      <c r="J26" s="46"/>
      <c r="K26" s="46"/>
      <c r="L26" s="48"/>
      <c r="M26" s="7"/>
      <c r="N26" s="7"/>
      <c r="O26" s="7"/>
      <c r="P26" s="7"/>
      <c r="Q26" s="7"/>
      <c r="R26" s="7"/>
      <c r="S26" s="7"/>
      <c r="T26" s="7"/>
      <c r="U26" s="7"/>
      <c r="V26" s="7"/>
      <c r="W26" s="7"/>
      <c r="X26" s="7"/>
      <c r="Y26" s="7"/>
      <c r="Z26" s="7"/>
      <c r="AA26" s="7"/>
      <c r="AB26" s="7"/>
      <c r="AC26" s="7"/>
      <c r="AD26" s="7"/>
      <c r="AE26" s="7"/>
      <c r="AF26" s="7"/>
    </row>
    <row r="27" spans="1:32" ht="12" customHeight="1" x14ac:dyDescent="0.25">
      <c r="A27" s="7"/>
      <c r="B27" s="45" t="str">
        <f>Readme!Q7&amp;"-"&amp;Readme!S7</f>
        <v>10am-2pm</v>
      </c>
      <c r="C27" s="53">
        <f>Readme!U7</f>
        <v>4</v>
      </c>
      <c r="D27" s="46"/>
      <c r="E27" s="46"/>
      <c r="F27" s="46"/>
      <c r="G27" s="46"/>
      <c r="H27" s="46"/>
      <c r="I27" s="46"/>
      <c r="J27" s="46"/>
      <c r="K27" s="46"/>
      <c r="L27" s="48"/>
      <c r="M27" s="7"/>
      <c r="N27" s="7"/>
      <c r="O27" s="7"/>
      <c r="P27" s="7"/>
      <c r="Q27" s="7"/>
      <c r="R27" s="7"/>
      <c r="S27" s="7"/>
      <c r="T27" s="7"/>
      <c r="U27" s="7"/>
      <c r="V27" s="7"/>
      <c r="W27" s="7"/>
      <c r="X27" s="7"/>
      <c r="Y27" s="7"/>
      <c r="Z27" s="7"/>
      <c r="AA27" s="7"/>
      <c r="AB27" s="7"/>
      <c r="AC27" s="7"/>
      <c r="AD27" s="7"/>
      <c r="AE27" s="7"/>
      <c r="AF27" s="7"/>
    </row>
    <row r="28" spans="1:32" ht="12" customHeight="1" x14ac:dyDescent="0.25">
      <c r="A28" s="7"/>
      <c r="B28" s="45" t="str">
        <f>Readme!Q8&amp;"-"&amp;Readme!S8</f>
        <v>2pm-6pm</v>
      </c>
      <c r="C28" s="53">
        <f>Readme!U8</f>
        <v>4</v>
      </c>
      <c r="D28" s="46"/>
      <c r="E28" s="46"/>
      <c r="F28" s="46"/>
      <c r="G28" s="46"/>
      <c r="H28" s="46"/>
      <c r="I28" s="46"/>
      <c r="J28" s="46"/>
      <c r="K28" s="46"/>
      <c r="L28" s="48"/>
      <c r="M28" s="7"/>
      <c r="N28" s="7"/>
      <c r="O28" s="7"/>
      <c r="P28" s="7"/>
      <c r="Q28" s="7"/>
      <c r="R28" s="7"/>
      <c r="S28" s="7"/>
      <c r="T28" s="7"/>
      <c r="U28" s="7"/>
      <c r="V28" s="7"/>
      <c r="W28" s="7"/>
      <c r="X28" s="7"/>
      <c r="Y28" s="7"/>
      <c r="Z28" s="7"/>
      <c r="AA28" s="7"/>
      <c r="AB28" s="7"/>
      <c r="AC28" s="7"/>
      <c r="AD28" s="7"/>
      <c r="AE28" s="7"/>
      <c r="AF28" s="7"/>
    </row>
    <row r="29" spans="1:32" ht="12" customHeight="1" x14ac:dyDescent="0.25">
      <c r="A29" s="7"/>
      <c r="B29" s="45" t="str">
        <f>Readme!Q9&amp;"-"&amp;Readme!S9</f>
        <v>6pm-10pm</v>
      </c>
      <c r="C29" s="53">
        <f>Readme!U9</f>
        <v>4</v>
      </c>
      <c r="D29" s="46"/>
      <c r="E29" s="46"/>
      <c r="F29" s="46"/>
      <c r="G29" s="46"/>
      <c r="H29" s="46"/>
      <c r="I29" s="46"/>
      <c r="J29" s="46"/>
      <c r="K29" s="46"/>
      <c r="L29" s="48"/>
      <c r="M29" s="7"/>
      <c r="N29" s="7"/>
      <c r="O29" s="7"/>
      <c r="P29" s="7"/>
      <c r="Q29" s="7"/>
      <c r="R29" s="7"/>
      <c r="S29" s="7"/>
      <c r="T29" s="7"/>
      <c r="U29" s="7"/>
      <c r="V29" s="7"/>
      <c r="W29" s="7"/>
      <c r="X29" s="7"/>
      <c r="Y29" s="7"/>
      <c r="Z29" s="7"/>
      <c r="AA29" s="7"/>
      <c r="AB29" s="7"/>
      <c r="AC29" s="7"/>
      <c r="AD29" s="7"/>
      <c r="AE29" s="7"/>
      <c r="AF29" s="7"/>
    </row>
    <row r="30" spans="1:32" ht="12" customHeight="1" x14ac:dyDescent="0.25">
      <c r="A30" s="7"/>
      <c r="B30" s="45" t="str">
        <f>Readme!Q10&amp;"-"&amp;Readme!S10</f>
        <v>10pm-2am</v>
      </c>
      <c r="C30" s="53">
        <f>Readme!U10</f>
        <v>4</v>
      </c>
      <c r="D30" s="46"/>
      <c r="E30" s="46"/>
      <c r="F30" s="46"/>
      <c r="G30" s="46"/>
      <c r="H30" s="46"/>
      <c r="I30" s="46"/>
      <c r="J30" s="46"/>
      <c r="K30" s="46"/>
      <c r="L30" s="48"/>
      <c r="M30" s="7"/>
      <c r="N30" s="7"/>
      <c r="O30" s="7"/>
      <c r="P30" s="7"/>
      <c r="Q30" s="7"/>
      <c r="R30" s="7"/>
      <c r="S30" s="7"/>
      <c r="T30" s="7"/>
      <c r="U30" s="7"/>
      <c r="V30" s="7"/>
      <c r="W30" s="7"/>
      <c r="X30" s="7"/>
      <c r="Y30" s="7"/>
      <c r="Z30" s="7"/>
      <c r="AA30" s="7"/>
      <c r="AB30" s="7"/>
      <c r="AC30" s="7"/>
      <c r="AD30" s="7"/>
      <c r="AE30" s="7"/>
      <c r="AF30" s="7"/>
    </row>
    <row r="31" spans="1:32" ht="12" customHeight="1" x14ac:dyDescent="0.25">
      <c r="A31" s="7"/>
      <c r="B31" s="45" t="str">
        <f>Readme!Q11&amp;"-"&amp;Readme!S11</f>
        <v>2am-6am</v>
      </c>
      <c r="C31" s="53">
        <f>Readme!U11</f>
        <v>4</v>
      </c>
      <c r="D31" s="46"/>
      <c r="E31" s="46"/>
      <c r="F31" s="46"/>
      <c r="G31" s="46"/>
      <c r="H31" s="46"/>
      <c r="I31" s="46"/>
      <c r="J31" s="46"/>
      <c r="K31" s="46"/>
      <c r="L31" s="48"/>
      <c r="M31" s="7"/>
      <c r="N31" s="7"/>
      <c r="O31" s="7"/>
      <c r="P31" s="7"/>
      <c r="Q31" s="7"/>
      <c r="R31" s="7"/>
      <c r="S31" s="7"/>
      <c r="T31" s="7"/>
      <c r="U31" s="7"/>
      <c r="V31" s="7"/>
      <c r="W31" s="7"/>
      <c r="X31" s="7"/>
      <c r="Y31" s="7"/>
      <c r="Z31" s="7"/>
      <c r="AA31" s="7"/>
      <c r="AB31" s="7"/>
      <c r="AC31" s="7"/>
      <c r="AD31" s="7"/>
      <c r="AE31" s="7"/>
      <c r="AF31" s="7"/>
    </row>
    <row r="32" spans="1:32" ht="12" customHeight="1" thickBot="1" x14ac:dyDescent="0.3">
      <c r="A32" s="7"/>
      <c r="B32" s="54" t="str">
        <f>Readme!Q12&amp;"-"&amp;Readme!S12</f>
        <v>-</v>
      </c>
      <c r="C32" s="55">
        <f>Readme!U12</f>
        <v>0</v>
      </c>
      <c r="D32" s="56"/>
      <c r="E32" s="56"/>
      <c r="F32" s="56"/>
      <c r="G32" s="56"/>
      <c r="H32" s="56"/>
      <c r="I32" s="56"/>
      <c r="J32" s="56"/>
      <c r="K32" s="56"/>
      <c r="L32" s="57"/>
      <c r="M32" s="7"/>
      <c r="N32" s="7"/>
      <c r="O32" s="7"/>
      <c r="P32" s="7"/>
      <c r="Q32" s="7"/>
      <c r="R32" s="7"/>
      <c r="S32" s="7"/>
      <c r="T32" s="7"/>
      <c r="U32" s="7"/>
      <c r="V32" s="7"/>
      <c r="W32" s="7"/>
      <c r="X32" s="7"/>
      <c r="Y32" s="7"/>
      <c r="Z32" s="7"/>
      <c r="AA32" s="7"/>
      <c r="AB32" s="7"/>
      <c r="AC32" s="7"/>
      <c r="AD32" s="7"/>
      <c r="AE32" s="7"/>
      <c r="AF32" s="7"/>
    </row>
    <row r="33" spans="1:32" ht="12"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ht="12"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row>
    <row r="35" spans="1:32" ht="12"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row>
    <row r="36" spans="1:32" ht="12"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8"/>
  <sheetViews>
    <sheetView showGridLines="0" workbookViewId="0">
      <selection activeCell="P10" sqref="P10"/>
    </sheetView>
  </sheetViews>
  <sheetFormatPr defaultRowHeight="15" x14ac:dyDescent="0.25"/>
  <cols>
    <col min="1" max="1" width="4.7109375" style="7" customWidth="1"/>
    <col min="2" max="2" width="9.85546875" style="7" bestFit="1" customWidth="1"/>
    <col min="3" max="3" width="7.85546875" style="7" bestFit="1" customWidth="1"/>
    <col min="4" max="4" width="7.140625" style="7" bestFit="1" customWidth="1"/>
    <col min="5" max="5" width="10.140625" style="7" bestFit="1" customWidth="1"/>
    <col min="6" max="7" width="6.140625" style="7" customWidth="1"/>
    <col min="8" max="8" width="4.7109375" style="7" customWidth="1"/>
    <col min="9" max="9" width="7.85546875" style="7" bestFit="1" customWidth="1"/>
    <col min="10" max="13" width="6.42578125" style="7" bestFit="1" customWidth="1"/>
    <col min="14" max="14" width="7.28515625" style="7" customWidth="1"/>
    <col min="15" max="33" width="4.7109375" style="7" customWidth="1"/>
  </cols>
  <sheetData>
    <row r="1" spans="1:15" ht="15.75" thickBot="1" x14ac:dyDescent="0.3">
      <c r="H1" s="58"/>
      <c r="I1" s="41"/>
      <c r="J1" s="182" t="s">
        <v>50</v>
      </c>
      <c r="K1" s="182"/>
      <c r="L1" s="182"/>
      <c r="M1" s="182"/>
      <c r="N1" s="183"/>
    </row>
    <row r="2" spans="1:15" x14ac:dyDescent="0.25">
      <c r="B2" s="40" t="s">
        <v>30</v>
      </c>
      <c r="C2" s="43" t="s">
        <v>31</v>
      </c>
      <c r="D2" s="43" t="s">
        <v>43</v>
      </c>
      <c r="E2" s="43" t="s">
        <v>44</v>
      </c>
      <c r="F2" s="61" t="s">
        <v>70</v>
      </c>
      <c r="G2" s="8"/>
      <c r="H2" s="45"/>
      <c r="I2" s="49" t="s">
        <v>31</v>
      </c>
      <c r="J2" s="49" t="s">
        <v>45</v>
      </c>
      <c r="K2" s="49" t="s">
        <v>46</v>
      </c>
      <c r="L2" s="49" t="s">
        <v>47</v>
      </c>
      <c r="M2" s="49" t="s">
        <v>48</v>
      </c>
      <c r="N2" s="59" t="s">
        <v>49</v>
      </c>
      <c r="O2" s="8"/>
    </row>
    <row r="3" spans="1:15" x14ac:dyDescent="0.25">
      <c r="B3" s="45" t="str">
        <f>Shift_1</f>
        <v>6am-10am</v>
      </c>
      <c r="C3" s="46" t="str">
        <f>'Monthly Schedule'!D7</f>
        <v>…</v>
      </c>
      <c r="D3" s="46">
        <f>Dur_1</f>
        <v>4</v>
      </c>
      <c r="E3" s="46" t="str">
        <f>'Monthly Schedule'!B5</f>
        <v>Monday</v>
      </c>
      <c r="F3" s="48">
        <f>IF(C3="…",0,1)</f>
        <v>0</v>
      </c>
      <c r="H3" s="45">
        <v>1</v>
      </c>
      <c r="I3" s="46" t="str">
        <f>IF(Readme!Z7="","",Readme!Z7)</f>
        <v>J.Brown</v>
      </c>
      <c r="J3" s="46">
        <f>IF($I3="",0,DSUM(W_1,$D$2,$I$2:$I3))</f>
        <v>0</v>
      </c>
      <c r="K3" s="46">
        <f>IF($I3="",0,DSUM(W_2,$D$2,$I$2:$I3)-SUM($J3:J3))</f>
        <v>0</v>
      </c>
      <c r="L3" s="46">
        <f>IF($I3="",0,DSUM(W_3,$D$2,$I$2:$I3)-SUM($J3:K3))</f>
        <v>0</v>
      </c>
      <c r="M3" s="46">
        <f>IF($I3="",0,DSUM(W_4,$D$2,$I$2:$I3)-SUM($J3:L3))</f>
        <v>0</v>
      </c>
      <c r="N3" s="48">
        <f>SUM(J3:M3)</f>
        <v>0</v>
      </c>
    </row>
    <row r="4" spans="1:15" x14ac:dyDescent="0.25">
      <c r="B4" s="45" t="str">
        <f>Shift_2</f>
        <v>10am-2pm</v>
      </c>
      <c r="C4" s="46" t="str">
        <f>'Monthly Schedule'!D8</f>
        <v>…</v>
      </c>
      <c r="D4" s="46">
        <f>Dur_2</f>
        <v>4</v>
      </c>
      <c r="E4" s="46" t="str">
        <f>E3</f>
        <v>Monday</v>
      </c>
      <c r="F4" s="48">
        <f t="shared" ref="F4:F67" si="0">IF(C4="…",0,1)</f>
        <v>0</v>
      </c>
      <c r="H4" s="45">
        <v>2</v>
      </c>
      <c r="I4" s="46" t="str">
        <f>IF(Readme!Z8="","",Readme!Z8)</f>
        <v>A.White</v>
      </c>
      <c r="J4" s="46">
        <f>IF($I4="",0,DSUM(W_1,$D$2,$I$2:$I4)-SUM(J$3:J3))</f>
        <v>0</v>
      </c>
      <c r="K4" s="46">
        <f>IF($I4="",0,DSUM(W_2,$D$2,$I$2:$I4)-SUM($J$3:K3)-SUM($J4:J4))</f>
        <v>0</v>
      </c>
      <c r="L4" s="46">
        <f>IF($I4="",0,DSUM(W_3,$D$2,$I$2:$I4)-SUM($J$3:L3)-SUM($J4:K4))</f>
        <v>0</v>
      </c>
      <c r="M4" s="46">
        <f>IF($I4="",0,DSUM(W_4,$D$2,$I$2:$I4)-SUM($J$3:M3)-SUM($J4:L4))</f>
        <v>0</v>
      </c>
      <c r="N4" s="48">
        <f t="shared" ref="N4:N12" si="1">SUM(J4:M4)</f>
        <v>0</v>
      </c>
    </row>
    <row r="5" spans="1:15" x14ac:dyDescent="0.25">
      <c r="B5" s="45" t="str">
        <f>Shift_3</f>
        <v>2pm-6pm</v>
      </c>
      <c r="C5" s="46" t="str">
        <f>'Monthly Schedule'!D9</f>
        <v>…</v>
      </c>
      <c r="D5" s="46">
        <f>Dur_3</f>
        <v>4</v>
      </c>
      <c r="E5" s="46" t="str">
        <f t="shared" ref="E5:E9" si="2">E4</f>
        <v>Monday</v>
      </c>
      <c r="F5" s="48">
        <f t="shared" si="0"/>
        <v>0</v>
      </c>
      <c r="H5" s="45">
        <v>3</v>
      </c>
      <c r="I5" s="46" t="str">
        <f>IF(Readme!Z9="","",Readme!Z9)</f>
        <v>M.Green</v>
      </c>
      <c r="J5" s="46">
        <f>IF($I5="",0,DSUM(W_1,$D$2,$I$2:$I5)-SUM(J$3:J4))</f>
        <v>0</v>
      </c>
      <c r="K5" s="46">
        <f>IF($I5="",0,DSUM(W_2,$D$2,$I$2:$I5)-SUM($J$3:K4)-SUM($J5:J5))</f>
        <v>0</v>
      </c>
      <c r="L5" s="46">
        <f>IF($I5="",0,DSUM(W_3,$D$2,$I$2:$I5)-SUM($J$3:L4)-SUM($J5:K5))</f>
        <v>0</v>
      </c>
      <c r="M5" s="46">
        <f>IF($I5="",0,DSUM(W_4,$D$2,$I$2:$I5)-SUM($J$3:M4)-SUM($J5:L5))</f>
        <v>0</v>
      </c>
      <c r="N5" s="48">
        <f t="shared" si="1"/>
        <v>0</v>
      </c>
    </row>
    <row r="6" spans="1:15" x14ac:dyDescent="0.25">
      <c r="B6" s="45" t="str">
        <f>Shift_4</f>
        <v>6pm-10pm</v>
      </c>
      <c r="C6" s="46" t="str">
        <f>'Monthly Schedule'!D10</f>
        <v>…</v>
      </c>
      <c r="D6" s="46">
        <f>Dur_4</f>
        <v>4</v>
      </c>
      <c r="E6" s="46" t="str">
        <f t="shared" si="2"/>
        <v>Monday</v>
      </c>
      <c r="F6" s="48">
        <f t="shared" si="0"/>
        <v>0</v>
      </c>
      <c r="H6" s="45">
        <v>4</v>
      </c>
      <c r="I6" s="46" t="str">
        <f>IF(Readme!Z10="","",Readme!Z10)</f>
        <v/>
      </c>
      <c r="J6" s="46">
        <f>IF($I6="",0,DSUM(W_1,$D$2,$I$2:$I6)-SUM(J$3:J5))</f>
        <v>0</v>
      </c>
      <c r="K6" s="46">
        <f>IF($I6="",0,DSUM(W_2,$D$2,$I$2:$I6)-SUM($J$3:K5)-SUM($J6:J6))</f>
        <v>0</v>
      </c>
      <c r="L6" s="46">
        <f>IF($I6="",0,DSUM(W_3,$D$2,$I$2:$I6)-SUM($J$3:L5)-SUM($J6:K6))</f>
        <v>0</v>
      </c>
      <c r="M6" s="46">
        <f>IF($I6="",0,DSUM(W_4,$D$2,$I$2:$I6)-SUM($J$3:M5)-SUM($J6:L6))</f>
        <v>0</v>
      </c>
      <c r="N6" s="48">
        <f t="shared" si="1"/>
        <v>0</v>
      </c>
    </row>
    <row r="7" spans="1:15" x14ac:dyDescent="0.25">
      <c r="B7" s="45" t="str">
        <f>Shift_5</f>
        <v>10pm-2am</v>
      </c>
      <c r="C7" s="46" t="str">
        <f>'Monthly Schedule'!D11</f>
        <v>…</v>
      </c>
      <c r="D7" s="46">
        <f>Dur_5</f>
        <v>4</v>
      </c>
      <c r="E7" s="46" t="str">
        <f t="shared" si="2"/>
        <v>Monday</v>
      </c>
      <c r="F7" s="48">
        <f t="shared" si="0"/>
        <v>0</v>
      </c>
      <c r="H7" s="45">
        <v>5</v>
      </c>
      <c r="I7" s="46" t="str">
        <f>IF(Readme!Z11="","",Readme!Z11)</f>
        <v/>
      </c>
      <c r="J7" s="46">
        <f>IF($I7="",0,DSUM(W_1,$D$2,$I$2:$I7)-SUM(J$3:J6))</f>
        <v>0</v>
      </c>
      <c r="K7" s="46">
        <f>IF($I7="",0,DSUM(W_2,$D$2,$I$2:$I7)-SUM($J$3:K6)-SUM($J7:J7))</f>
        <v>0</v>
      </c>
      <c r="L7" s="46">
        <f>IF($I7="",0,DSUM(W_3,$D$2,$I$2:$I7)-SUM($J$3:L6)-SUM($J7:K7))</f>
        <v>0</v>
      </c>
      <c r="M7" s="46">
        <f>IF($I7="",0,DSUM(W_4,$D$2,$I$2:$I7)-SUM($J$3:M6)-SUM($J7:L7))</f>
        <v>0</v>
      </c>
      <c r="N7" s="48">
        <f t="shared" si="1"/>
        <v>0</v>
      </c>
    </row>
    <row r="8" spans="1:15" x14ac:dyDescent="0.25">
      <c r="B8" s="45" t="str">
        <f>Shift_6</f>
        <v>2am-6am</v>
      </c>
      <c r="C8" s="46" t="str">
        <f>'Monthly Schedule'!D12</f>
        <v>…</v>
      </c>
      <c r="D8" s="46">
        <f>Dur_6</f>
        <v>4</v>
      </c>
      <c r="E8" s="46" t="str">
        <f t="shared" si="2"/>
        <v>Monday</v>
      </c>
      <c r="F8" s="48">
        <f t="shared" si="0"/>
        <v>0</v>
      </c>
      <c r="H8" s="45">
        <v>6</v>
      </c>
      <c r="I8" s="46" t="str">
        <f>IF(Readme!Z12="","",Readme!Z12)</f>
        <v/>
      </c>
      <c r="J8" s="46">
        <f>IF($I8="",0,DSUM(W_1,$D$2,$I$2:$I8)-SUM(J$3:J7))</f>
        <v>0</v>
      </c>
      <c r="K8" s="46">
        <f>IF($I8="",0,DSUM(W_2,$D$2,$I$2:$I8)-SUM($J$3:K7)-SUM($J8:J8))</f>
        <v>0</v>
      </c>
      <c r="L8" s="46">
        <f>IF($I8="",0,DSUM(W_3,$D$2,$I$2:$I8)-SUM($J$3:L7)-SUM($J8:K8))</f>
        <v>0</v>
      </c>
      <c r="M8" s="46">
        <f>IF($I8="",0,DSUM(W_4,$D$2,$I$2:$I8)-SUM($J$3:M7)-SUM($J8:L8))</f>
        <v>0</v>
      </c>
      <c r="N8" s="48">
        <f t="shared" si="1"/>
        <v>0</v>
      </c>
    </row>
    <row r="9" spans="1:15" x14ac:dyDescent="0.25">
      <c r="A9" s="18"/>
      <c r="B9" s="45" t="str">
        <f>Shift_7</f>
        <v>-</v>
      </c>
      <c r="C9" s="46" t="str">
        <f>'Monthly Schedule'!D13</f>
        <v>…</v>
      </c>
      <c r="D9" s="46">
        <f>Dur_7</f>
        <v>0</v>
      </c>
      <c r="E9" s="46" t="str">
        <f t="shared" si="2"/>
        <v>Monday</v>
      </c>
      <c r="F9" s="48">
        <f t="shared" si="0"/>
        <v>0</v>
      </c>
      <c r="H9" s="45">
        <v>7</v>
      </c>
      <c r="I9" s="46" t="str">
        <f>IF(Readme!Z13="","",Readme!Z13)</f>
        <v/>
      </c>
      <c r="J9" s="46">
        <f>IF($I9="",0,DSUM(W_1,$D$2,$I$2:$I9)-SUM(J$3:J8))</f>
        <v>0</v>
      </c>
      <c r="K9" s="46">
        <f>IF($I9="",0,DSUM(W_2,$D$2,$I$2:$I9)-SUM($J$3:K8)-SUM($J9:J9))</f>
        <v>0</v>
      </c>
      <c r="L9" s="46">
        <f>IF($I9="",0,DSUM(W_3,$D$2,$I$2:$I9)-SUM($J$3:L8)-SUM($J9:K9))</f>
        <v>0</v>
      </c>
      <c r="M9" s="46">
        <f>IF($I9="",0,DSUM(W_4,$D$2,$I$2:$I9)-SUM($J$3:M8)-SUM($J9:L9))</f>
        <v>0</v>
      </c>
      <c r="N9" s="48">
        <f t="shared" si="1"/>
        <v>0</v>
      </c>
    </row>
    <row r="10" spans="1:15" x14ac:dyDescent="0.25">
      <c r="B10" s="45" t="str">
        <f>Shift_1</f>
        <v>6am-10am</v>
      </c>
      <c r="C10" s="46" t="str">
        <f>'Monthly Schedule'!H7</f>
        <v>…</v>
      </c>
      <c r="D10" s="46">
        <f>Dur_1</f>
        <v>4</v>
      </c>
      <c r="E10" s="46" t="str">
        <f>'Monthly Schedule'!F5</f>
        <v>Tuesday</v>
      </c>
      <c r="F10" s="48">
        <f t="shared" si="0"/>
        <v>0</v>
      </c>
      <c r="H10" s="45">
        <v>8</v>
      </c>
      <c r="I10" s="46" t="str">
        <f>IF(Readme!Z14="","",Readme!Z14)</f>
        <v/>
      </c>
      <c r="J10" s="46">
        <f>IF($I10="",0,DSUM(W_1,$D$2,$I$2:$I10)-SUM(J$3:J9))</f>
        <v>0</v>
      </c>
      <c r="K10" s="46">
        <f>IF($I10="",0,DSUM(W_2,$D$2,$I$2:$I10)-SUM($J$3:K9)-SUM($J10:J10))</f>
        <v>0</v>
      </c>
      <c r="L10" s="46">
        <f>IF($I10="",0,DSUM(W_3,$D$2,$I$2:$I10)-SUM($J$3:L9)-SUM($J10:K10))</f>
        <v>0</v>
      </c>
      <c r="M10" s="46">
        <f>IF($I10="",0,DSUM(W_4,$D$2,$I$2:$I10)-SUM($J$3:M9)-SUM($J10:L10))</f>
        <v>0</v>
      </c>
      <c r="N10" s="48">
        <f t="shared" si="1"/>
        <v>0</v>
      </c>
    </row>
    <row r="11" spans="1:15" x14ac:dyDescent="0.25">
      <c r="B11" s="45" t="str">
        <f>Shift_2</f>
        <v>10am-2pm</v>
      </c>
      <c r="C11" s="46" t="str">
        <f>'Monthly Schedule'!H8</f>
        <v>…</v>
      </c>
      <c r="D11" s="46">
        <f>Dur_2</f>
        <v>4</v>
      </c>
      <c r="E11" s="46" t="str">
        <f t="shared" ref="E11:E51" si="3">E10</f>
        <v>Tuesday</v>
      </c>
      <c r="F11" s="48">
        <f t="shared" si="0"/>
        <v>0</v>
      </c>
      <c r="H11" s="45">
        <v>9</v>
      </c>
      <c r="I11" s="46" t="str">
        <f>IF(Readme!Z15="","",Readme!Z15)</f>
        <v/>
      </c>
      <c r="J11" s="46">
        <f>IF($I11="",0,DSUM(W_1,$D$2,$I$2:$I11)-SUM(J$3:J10))</f>
        <v>0</v>
      </c>
      <c r="K11" s="46">
        <f>IF($I11="",0,DSUM(W_2,$D$2,$I$2:$I11)-SUM($J$3:K10)-SUM($J11:J11))</f>
        <v>0</v>
      </c>
      <c r="L11" s="46">
        <f>IF($I11="",0,DSUM(W_3,$D$2,$I$2:$I11)-SUM($J$3:L10)-SUM($J11:K11))</f>
        <v>0</v>
      </c>
      <c r="M11" s="46">
        <f>IF($I11="",0,DSUM(W_4,$D$2,$I$2:$I11)-SUM($J$3:M10)-SUM($J11:L11))</f>
        <v>0</v>
      </c>
      <c r="N11" s="48">
        <f t="shared" si="1"/>
        <v>0</v>
      </c>
    </row>
    <row r="12" spans="1:15" ht="15.75" thickBot="1" x14ac:dyDescent="0.3">
      <c r="B12" s="45" t="str">
        <f>Shift_3</f>
        <v>2pm-6pm</v>
      </c>
      <c r="C12" s="46" t="str">
        <f>'Monthly Schedule'!H9</f>
        <v>…</v>
      </c>
      <c r="D12" s="46">
        <f>Dur_3</f>
        <v>4</v>
      </c>
      <c r="E12" s="46" t="str">
        <f t="shared" si="3"/>
        <v>Tuesday</v>
      </c>
      <c r="F12" s="48">
        <f t="shared" si="0"/>
        <v>0</v>
      </c>
      <c r="H12" s="54">
        <v>10</v>
      </c>
      <c r="I12" s="56" t="str">
        <f>IF(Readme!Z16="","",Readme!Z16)</f>
        <v/>
      </c>
      <c r="J12" s="56">
        <f>IF($I12="",0,DSUM(W_1,$D$2,$I$2:$I12)-SUM(J$3:J11))</f>
        <v>0</v>
      </c>
      <c r="K12" s="56">
        <f>IF($I12="",0,DSUM(W_2,$D$2,$I$2:$I12)-SUM($J$3:K11)-SUM($J12:J12))</f>
        <v>0</v>
      </c>
      <c r="L12" s="56">
        <f>IF($I12="",0,DSUM(W_3,$D$2,$I$2:$I12)-SUM($J$3:L11)-SUM($J12:K12))</f>
        <v>0</v>
      </c>
      <c r="M12" s="56">
        <f>IF($I12="",0,DSUM(W_4,$D$2,$I$2:$I12)-SUM($J$3:M11)-SUM($J12:L12))</f>
        <v>0</v>
      </c>
      <c r="N12" s="57">
        <f t="shared" si="1"/>
        <v>0</v>
      </c>
    </row>
    <row r="13" spans="1:15" ht="15.75" thickBot="1" x14ac:dyDescent="0.3">
      <c r="B13" s="45" t="str">
        <f>Shift_4</f>
        <v>6pm-10pm</v>
      </c>
      <c r="C13" s="46" t="str">
        <f>'Monthly Schedule'!H10</f>
        <v>…</v>
      </c>
      <c r="D13" s="46">
        <f>Dur_4</f>
        <v>4</v>
      </c>
      <c r="E13" s="46" t="str">
        <f t="shared" si="3"/>
        <v>Tuesday</v>
      </c>
      <c r="F13" s="48">
        <f t="shared" si="0"/>
        <v>0</v>
      </c>
    </row>
    <row r="14" spans="1:15" x14ac:dyDescent="0.25">
      <c r="B14" s="45" t="str">
        <f>Shift_5</f>
        <v>10pm-2am</v>
      </c>
      <c r="C14" s="46" t="str">
        <f>'Monthly Schedule'!H11</f>
        <v>…</v>
      </c>
      <c r="D14" s="46">
        <f>Dur_5</f>
        <v>4</v>
      </c>
      <c r="E14" s="46" t="str">
        <f t="shared" si="3"/>
        <v>Tuesday</v>
      </c>
      <c r="F14" s="48">
        <f t="shared" si="0"/>
        <v>0</v>
      </c>
      <c r="H14" s="58"/>
      <c r="I14" s="41"/>
      <c r="J14" s="182" t="s">
        <v>28</v>
      </c>
      <c r="K14" s="182"/>
      <c r="L14" s="182"/>
      <c r="M14" s="182"/>
      <c r="N14" s="183"/>
    </row>
    <row r="15" spans="1:15" x14ac:dyDescent="0.25">
      <c r="B15" s="45" t="str">
        <f>Shift_6</f>
        <v>2am-6am</v>
      </c>
      <c r="C15" s="46" t="str">
        <f>'Monthly Schedule'!H12</f>
        <v>…</v>
      </c>
      <c r="D15" s="46">
        <f>Dur_6</f>
        <v>4</v>
      </c>
      <c r="E15" s="46" t="str">
        <f t="shared" si="3"/>
        <v>Tuesday</v>
      </c>
      <c r="F15" s="48">
        <f t="shared" si="0"/>
        <v>0</v>
      </c>
      <c r="H15" s="45"/>
      <c r="I15" s="49" t="s">
        <v>31</v>
      </c>
      <c r="J15" s="49" t="s">
        <v>45</v>
      </c>
      <c r="K15" s="49" t="s">
        <v>46</v>
      </c>
      <c r="L15" s="49" t="s">
        <v>47</v>
      </c>
      <c r="M15" s="49" t="s">
        <v>48</v>
      </c>
      <c r="N15" s="59" t="s">
        <v>49</v>
      </c>
    </row>
    <row r="16" spans="1:15" x14ac:dyDescent="0.25">
      <c r="A16" s="18"/>
      <c r="B16" s="45" t="str">
        <f>Shift_7</f>
        <v>-</v>
      </c>
      <c r="C16" s="46" t="str">
        <f>'Monthly Schedule'!H13</f>
        <v>…</v>
      </c>
      <c r="D16" s="46">
        <f>Dur_7</f>
        <v>0</v>
      </c>
      <c r="E16" s="46" t="str">
        <f t="shared" si="3"/>
        <v>Tuesday</v>
      </c>
      <c r="F16" s="48">
        <f t="shared" si="0"/>
        <v>0</v>
      </c>
      <c r="H16" s="45">
        <v>1</v>
      </c>
      <c r="I16" s="46" t="str">
        <f>IF(I3="","",I3)</f>
        <v>J.Brown</v>
      </c>
      <c r="J16" s="46">
        <f>IF($I16="",0,DSUM(W_1,$F$2,$I$15:$I16))</f>
        <v>0</v>
      </c>
      <c r="K16" s="46">
        <f>IF($I16="",0,DSUM(W_2,$F$2,$I$15:$I16)-SUM($J16:J16))</f>
        <v>0</v>
      </c>
      <c r="L16" s="46">
        <f>IF($I16="",0,DSUM(W_3,$F$2,$I$15:$I16)-SUM($J16:K16))</f>
        <v>0</v>
      </c>
      <c r="M16" s="46">
        <f>IF($I16="",0,DSUM(W_4,$F$2,$I$15:$I16)-SUM($J16:L16))</f>
        <v>0</v>
      </c>
      <c r="N16" s="48">
        <f t="shared" ref="N16:O30" si="4">SUM(J16:M16)</f>
        <v>0</v>
      </c>
    </row>
    <row r="17" spans="1:20" x14ac:dyDescent="0.25">
      <c r="B17" s="45" t="str">
        <f>Shift_1</f>
        <v>6am-10am</v>
      </c>
      <c r="C17" s="46" t="str">
        <f>'Monthly Schedule'!L7</f>
        <v>…</v>
      </c>
      <c r="D17" s="46">
        <f>Dur_1</f>
        <v>4</v>
      </c>
      <c r="E17" s="46" t="str">
        <f>'Monthly Schedule'!J5</f>
        <v>Wednesday</v>
      </c>
      <c r="F17" s="48">
        <f t="shared" si="0"/>
        <v>0</v>
      </c>
      <c r="H17" s="45">
        <v>2</v>
      </c>
      <c r="I17" s="46" t="str">
        <f t="shared" ref="I17:I25" si="5">IF(I4="","",I4)</f>
        <v>A.White</v>
      </c>
      <c r="J17" s="46">
        <f>IF($I17="",0,DSUM(W_1,$F$2,$I$15:$I17)-SUM(J$16:J16))</f>
        <v>0</v>
      </c>
      <c r="K17" s="46">
        <f>IF($I17="",0,DSUM(W_2,$F$2,$I$15:$I17)-SUM($J$16:K16)-SUM($J17:J17))</f>
        <v>0</v>
      </c>
      <c r="L17" s="46">
        <f>IF($I17="",0,DSUM(W_3,$F$2,$I$15:$I17)-SUM($J$16:L16)-SUM($J17:K17))</f>
        <v>0</v>
      </c>
      <c r="M17" s="46">
        <f>IF($I17="",0,DSUM(W_4,$F$2,$I$15:$I17)-SUM($J$16:M16)-SUM($J17:L17))</f>
        <v>0</v>
      </c>
      <c r="N17" s="48">
        <f t="shared" si="4"/>
        <v>0</v>
      </c>
    </row>
    <row r="18" spans="1:20" x14ac:dyDescent="0.25">
      <c r="B18" s="45" t="str">
        <f>Shift_2</f>
        <v>10am-2pm</v>
      </c>
      <c r="C18" s="46" t="str">
        <f>'Monthly Schedule'!L8</f>
        <v>…</v>
      </c>
      <c r="D18" s="46">
        <f>Dur_2</f>
        <v>4</v>
      </c>
      <c r="E18" s="46" t="str">
        <f t="shared" si="3"/>
        <v>Wednesday</v>
      </c>
      <c r="F18" s="48">
        <f t="shared" si="0"/>
        <v>0</v>
      </c>
      <c r="H18" s="45">
        <v>3</v>
      </c>
      <c r="I18" s="46" t="str">
        <f t="shared" si="5"/>
        <v>M.Green</v>
      </c>
      <c r="J18" s="46">
        <f>IF($I18="",0,DSUM(W_1,$F$2,$I$15:$I18)-SUM(J$16:J17))</f>
        <v>0</v>
      </c>
      <c r="K18" s="46">
        <f>IF($I18="",0,DSUM(W_2,$F$2,$I$15:$I18)-SUM($J$16:K17)-SUM($J18:J18))</f>
        <v>0</v>
      </c>
      <c r="L18" s="46">
        <f>IF($I18="",0,DSUM(W_3,$F$2,$I$15:$I18)-SUM($J$16:L17)-SUM($J18:K18))</f>
        <v>0</v>
      </c>
      <c r="M18" s="46">
        <f>IF($I18="",0,DSUM(W_4,$F$2,$I$15:$I18)-SUM($J$16:M17)-SUM($J18:L18))</f>
        <v>0</v>
      </c>
      <c r="N18" s="48">
        <f t="shared" si="4"/>
        <v>0</v>
      </c>
    </row>
    <row r="19" spans="1:20" x14ac:dyDescent="0.25">
      <c r="B19" s="45" t="str">
        <f>Shift_3</f>
        <v>2pm-6pm</v>
      </c>
      <c r="C19" s="46" t="str">
        <f>'Monthly Schedule'!L9</f>
        <v>…</v>
      </c>
      <c r="D19" s="46">
        <f>Dur_3</f>
        <v>4</v>
      </c>
      <c r="E19" s="46" t="str">
        <f t="shared" si="3"/>
        <v>Wednesday</v>
      </c>
      <c r="F19" s="48">
        <f t="shared" si="0"/>
        <v>0</v>
      </c>
      <c r="H19" s="45">
        <v>4</v>
      </c>
      <c r="I19" s="46" t="str">
        <f t="shared" si="5"/>
        <v/>
      </c>
      <c r="J19" s="46">
        <f>IF($I19="",0,DSUM(W_1,$F$2,$I$15:$I19)-SUM(J$16:J18))</f>
        <v>0</v>
      </c>
      <c r="K19" s="46">
        <f>IF($I19="",0,DSUM(W_2,$F$2,$I$15:$I19)-SUM($J$16:K18)-SUM($J19:J19))</f>
        <v>0</v>
      </c>
      <c r="L19" s="46">
        <f>IF($I19="",0,DSUM(W_3,$F$2,$I$15:$I19)-SUM($J$16:L18)-SUM($J19:K19))</f>
        <v>0</v>
      </c>
      <c r="M19" s="46">
        <f>IF($I19="",0,DSUM(W_4,$F$2,$I$15:$I19)-SUM($J$16:M18)-SUM($J19:L19))</f>
        <v>0</v>
      </c>
      <c r="N19" s="48">
        <f t="shared" si="4"/>
        <v>0</v>
      </c>
    </row>
    <row r="20" spans="1:20" x14ac:dyDescent="0.25">
      <c r="B20" s="45" t="str">
        <f>Shift_4</f>
        <v>6pm-10pm</v>
      </c>
      <c r="C20" s="46" t="str">
        <f>'Monthly Schedule'!L10</f>
        <v>…</v>
      </c>
      <c r="D20" s="46">
        <f>Dur_4</f>
        <v>4</v>
      </c>
      <c r="E20" s="46" t="str">
        <f t="shared" si="3"/>
        <v>Wednesday</v>
      </c>
      <c r="F20" s="48">
        <f t="shared" si="0"/>
        <v>0</v>
      </c>
      <c r="H20" s="45">
        <v>5</v>
      </c>
      <c r="I20" s="46" t="str">
        <f t="shared" si="5"/>
        <v/>
      </c>
      <c r="J20" s="46">
        <f>IF($I20="",0,DSUM(W_1,$F$2,$I$15:$I20)-SUM(J$16:J19))</f>
        <v>0</v>
      </c>
      <c r="K20" s="46">
        <f>IF($I20="",0,DSUM(W_2,$F$2,$I$15:$I20)-SUM($J$16:K19)-SUM($J20:J20))</f>
        <v>0</v>
      </c>
      <c r="L20" s="46">
        <f>IF($I20="",0,DSUM(W_3,$F$2,$I$15:$I20)-SUM($J$16:L19)-SUM($J20:K20))</f>
        <v>0</v>
      </c>
      <c r="M20" s="46">
        <f>IF($I20="",0,DSUM(W_4,$F$2,$I$15:$I20)-SUM($J$16:M19)-SUM($J20:L20))</f>
        <v>0</v>
      </c>
      <c r="N20" s="48">
        <f t="shared" si="4"/>
        <v>0</v>
      </c>
    </row>
    <row r="21" spans="1:20" x14ac:dyDescent="0.25">
      <c r="B21" s="45" t="str">
        <f>Shift_5</f>
        <v>10pm-2am</v>
      </c>
      <c r="C21" s="46" t="str">
        <f>'Monthly Schedule'!L11</f>
        <v>…</v>
      </c>
      <c r="D21" s="46">
        <f>Dur_5</f>
        <v>4</v>
      </c>
      <c r="E21" s="46" t="str">
        <f t="shared" si="3"/>
        <v>Wednesday</v>
      </c>
      <c r="F21" s="48">
        <f t="shared" si="0"/>
        <v>0</v>
      </c>
      <c r="H21" s="45">
        <v>6</v>
      </c>
      <c r="I21" s="46" t="str">
        <f t="shared" si="5"/>
        <v/>
      </c>
      <c r="J21" s="46">
        <f>IF($I21="",0,DSUM(W_1,$F$2,$I$15:$I21)-SUM(J$16:J20))</f>
        <v>0</v>
      </c>
      <c r="K21" s="46">
        <f>IF($I21="",0,DSUM(W_2,$F$2,$I$15:$I21)-SUM($J$16:K20)-SUM($J21:J21))</f>
        <v>0</v>
      </c>
      <c r="L21" s="46">
        <f>IF($I21="",0,DSUM(W_3,$F$2,$I$15:$I21)-SUM($J$16:L20)-SUM($J21:K21))</f>
        <v>0</v>
      </c>
      <c r="M21" s="46">
        <f>IF($I21="",0,DSUM(W_4,$F$2,$I$15:$I21)-SUM($J$16:M20)-SUM($J21:L21))</f>
        <v>0</v>
      </c>
      <c r="N21" s="48">
        <f t="shared" si="4"/>
        <v>0</v>
      </c>
    </row>
    <row r="22" spans="1:20" x14ac:dyDescent="0.25">
      <c r="B22" s="45" t="str">
        <f>Shift_6</f>
        <v>2am-6am</v>
      </c>
      <c r="C22" s="46" t="str">
        <f>'Monthly Schedule'!L12</f>
        <v>…</v>
      </c>
      <c r="D22" s="46">
        <f>Dur_6</f>
        <v>4</v>
      </c>
      <c r="E22" s="46" t="str">
        <f t="shared" si="3"/>
        <v>Wednesday</v>
      </c>
      <c r="F22" s="48">
        <f t="shared" si="0"/>
        <v>0</v>
      </c>
      <c r="H22" s="45">
        <v>7</v>
      </c>
      <c r="I22" s="46" t="str">
        <f t="shared" si="5"/>
        <v/>
      </c>
      <c r="J22" s="46">
        <f>IF($I22="",0,DSUM(W_1,$F$2,$I$15:$I22)-SUM(J$16:J21))</f>
        <v>0</v>
      </c>
      <c r="K22" s="46">
        <f>IF($I22="",0,DSUM(W_2,$F$2,$I$15:$I22)-SUM($J$16:K21)-SUM($J22:J22))</f>
        <v>0</v>
      </c>
      <c r="L22" s="46">
        <f>IF($I22="",0,DSUM(W_3,$F$2,$I$15:$I22)-SUM($J$16:L21)-SUM($J22:K22))</f>
        <v>0</v>
      </c>
      <c r="M22" s="46">
        <f>IF($I22="",0,DSUM(W_4,$F$2,$I$15:$I22)-SUM($J$16:M21)-SUM($J22:L22))</f>
        <v>0</v>
      </c>
      <c r="N22" s="48">
        <f t="shared" si="4"/>
        <v>0</v>
      </c>
    </row>
    <row r="23" spans="1:20" x14ac:dyDescent="0.25">
      <c r="A23" s="18"/>
      <c r="B23" s="45" t="str">
        <f>Shift_7</f>
        <v>-</v>
      </c>
      <c r="C23" s="46" t="str">
        <f>'Monthly Schedule'!L13</f>
        <v>…</v>
      </c>
      <c r="D23" s="46">
        <f>Dur_7</f>
        <v>0</v>
      </c>
      <c r="E23" s="46" t="str">
        <f t="shared" si="3"/>
        <v>Wednesday</v>
      </c>
      <c r="F23" s="48">
        <f t="shared" si="0"/>
        <v>0</v>
      </c>
      <c r="H23" s="45">
        <v>8</v>
      </c>
      <c r="I23" s="46" t="str">
        <f t="shared" si="5"/>
        <v/>
      </c>
      <c r="J23" s="46">
        <f>IF($I23="",0,DSUM(W_1,$F$2,$I$15:$I23)-SUM(J$16:J22))</f>
        <v>0</v>
      </c>
      <c r="K23" s="46">
        <f>IF($I23="",0,DSUM(W_2,$F$2,$I$15:$I23)-SUM($J$16:K22)-SUM($J23:J23))</f>
        <v>0</v>
      </c>
      <c r="L23" s="46">
        <f>IF($I23="",0,DSUM(W_3,$F$2,$I$15:$I23)-SUM($J$16:L22)-SUM($J23:K23))</f>
        <v>0</v>
      </c>
      <c r="M23" s="46">
        <f>IF($I23="",0,DSUM(W_4,$F$2,$I$15:$I23)-SUM($J$16:M22)-SUM($J23:L23))</f>
        <v>0</v>
      </c>
      <c r="N23" s="48">
        <f t="shared" si="4"/>
        <v>0</v>
      </c>
    </row>
    <row r="24" spans="1:20" x14ac:dyDescent="0.25">
      <c r="B24" s="45" t="str">
        <f>Shift_1</f>
        <v>6am-10am</v>
      </c>
      <c r="C24" s="46" t="str">
        <f>'Monthly Schedule'!P7</f>
        <v>…</v>
      </c>
      <c r="D24" s="46">
        <f>Dur_1</f>
        <v>4</v>
      </c>
      <c r="E24" s="46" t="str">
        <f>'Monthly Schedule'!N5</f>
        <v>Thursday</v>
      </c>
      <c r="F24" s="48">
        <f t="shared" si="0"/>
        <v>0</v>
      </c>
      <c r="H24" s="45">
        <v>9</v>
      </c>
      <c r="I24" s="46" t="str">
        <f t="shared" si="5"/>
        <v/>
      </c>
      <c r="J24" s="46">
        <f>IF($I24="",0,DSUM(W_1,$F$2,$I$15:$I24)-SUM(J$16:J23))</f>
        <v>0</v>
      </c>
      <c r="K24" s="46">
        <f>IF($I24="",0,DSUM(W_2,$F$2,$I$15:$I24)-SUM($J$16:K23)-SUM($J24:J24))</f>
        <v>0</v>
      </c>
      <c r="L24" s="46">
        <f>IF($I24="",0,DSUM(W_3,$F$2,$I$15:$I24)-SUM($J$16:L23)-SUM($J24:K24))</f>
        <v>0</v>
      </c>
      <c r="M24" s="46">
        <f>IF($I24="",0,DSUM(W_4,$F$2,$I$15:$I24)-SUM($J$16:M23)-SUM($J24:L24))</f>
        <v>0</v>
      </c>
      <c r="N24" s="48">
        <f t="shared" si="4"/>
        <v>0</v>
      </c>
    </row>
    <row r="25" spans="1:20" ht="15.75" thickBot="1" x14ac:dyDescent="0.3">
      <c r="B25" s="45" t="str">
        <f>Shift_2</f>
        <v>10am-2pm</v>
      </c>
      <c r="C25" s="46" t="str">
        <f>'Monthly Schedule'!P8</f>
        <v>…</v>
      </c>
      <c r="D25" s="46">
        <f>Dur_2</f>
        <v>4</v>
      </c>
      <c r="E25" s="46" t="str">
        <f t="shared" si="3"/>
        <v>Thursday</v>
      </c>
      <c r="F25" s="48">
        <f t="shared" si="0"/>
        <v>0</v>
      </c>
      <c r="H25" s="54">
        <v>10</v>
      </c>
      <c r="I25" s="56" t="str">
        <f t="shared" si="5"/>
        <v/>
      </c>
      <c r="J25" s="56">
        <f>IF($I25="",0,DSUM(W_1,$F$2,$I$15:$I25)-SUM(J$16:J24))</f>
        <v>0</v>
      </c>
      <c r="K25" s="56">
        <f>IF($I25="",0,DSUM(W_2,$F$2,$I$15:$I25)-SUM($J$16:K24)-SUM($J25:J25))</f>
        <v>0</v>
      </c>
      <c r="L25" s="56">
        <f>IF($I25="",0,DSUM(W_3,$F$2,$I$15:$I25)-SUM($J$16:L24)-SUM($J25:K25))</f>
        <v>0</v>
      </c>
      <c r="M25" s="56">
        <f>IF($I25="",0,DSUM(W_4,$F$2,$I$15:$I25)-SUM($J$16:M24)-SUM($J25:L25))</f>
        <v>0</v>
      </c>
      <c r="N25" s="57">
        <f t="shared" si="4"/>
        <v>0</v>
      </c>
    </row>
    <row r="26" spans="1:20" x14ac:dyDescent="0.25">
      <c r="B26" s="45" t="str">
        <f>Shift_3</f>
        <v>2pm-6pm</v>
      </c>
      <c r="C26" s="46" t="str">
        <f>'Monthly Schedule'!P9</f>
        <v>…</v>
      </c>
      <c r="D26" s="46">
        <f>Dur_3</f>
        <v>4</v>
      </c>
      <c r="E26" s="46" t="str">
        <f t="shared" si="3"/>
        <v>Thursday</v>
      </c>
      <c r="F26" s="48">
        <f t="shared" si="0"/>
        <v>0</v>
      </c>
      <c r="H26" s="58"/>
      <c r="I26" s="41"/>
      <c r="J26" s="41"/>
      <c r="K26" s="43" t="s">
        <v>45</v>
      </c>
      <c r="L26" s="43" t="s">
        <v>46</v>
      </c>
      <c r="M26" s="43" t="s">
        <v>47</v>
      </c>
      <c r="N26" s="43" t="s">
        <v>48</v>
      </c>
      <c r="O26" s="43" t="s">
        <v>49</v>
      </c>
      <c r="P26" s="41"/>
      <c r="Q26" s="41"/>
      <c r="R26" s="41"/>
      <c r="S26" s="41"/>
      <c r="T26" s="44"/>
    </row>
    <row r="27" spans="1:20" x14ac:dyDescent="0.25">
      <c r="B27" s="45" t="str">
        <f>Shift_4</f>
        <v>6pm-10pm</v>
      </c>
      <c r="C27" s="46" t="str">
        <f>'Monthly Schedule'!P10</f>
        <v>…</v>
      </c>
      <c r="D27" s="46">
        <f>Dur_4</f>
        <v>4</v>
      </c>
      <c r="E27" s="46" t="str">
        <f t="shared" si="3"/>
        <v>Thursday</v>
      </c>
      <c r="F27" s="48">
        <f t="shared" si="0"/>
        <v>0</v>
      </c>
      <c r="H27" s="51" t="s">
        <v>51</v>
      </c>
      <c r="I27" s="46"/>
      <c r="J27" s="46"/>
      <c r="K27" s="46">
        <f>DSUM(W_1,$F$2,$S$27:$S$28)</f>
        <v>0</v>
      </c>
      <c r="L27" s="46">
        <f>DSUM(W_2,$F$2,$S$27:$S$28)-SUM($K27:K27)</f>
        <v>0</v>
      </c>
      <c r="M27" s="46">
        <f>DSUM(W_3,$F$2,$S$27:$S$28)-SUM($K27:L27)</f>
        <v>0</v>
      </c>
      <c r="N27" s="46">
        <f>DSUM(W_4,$F$2,$S$27:$S$28)-SUM($K27:M27)</f>
        <v>0</v>
      </c>
      <c r="O27" s="46">
        <f t="shared" si="4"/>
        <v>0</v>
      </c>
      <c r="P27" s="46"/>
      <c r="Q27" s="49" t="s">
        <v>31</v>
      </c>
      <c r="R27" s="46"/>
      <c r="S27" s="49" t="s">
        <v>31</v>
      </c>
      <c r="T27" s="48">
        <f>DSUM(W_1,$F$2,$Q$27:$Q$28)</f>
        <v>0</v>
      </c>
    </row>
    <row r="28" spans="1:20" x14ac:dyDescent="0.25">
      <c r="B28" s="45" t="str">
        <f>Shift_5</f>
        <v>10pm-2am</v>
      </c>
      <c r="C28" s="46" t="str">
        <f>'Monthly Schedule'!P11</f>
        <v>…</v>
      </c>
      <c r="D28" s="46">
        <f>Dur_5</f>
        <v>4</v>
      </c>
      <c r="E28" s="46" t="str">
        <f t="shared" si="3"/>
        <v>Thursday</v>
      </c>
      <c r="F28" s="48">
        <f t="shared" si="0"/>
        <v>0</v>
      </c>
      <c r="H28" s="51" t="s">
        <v>52</v>
      </c>
      <c r="I28" s="46"/>
      <c r="J28" s="46"/>
      <c r="K28" s="46">
        <f>K35*SUM($D$3:$D$51)-DSUM(W_1,$D$2,$Q$27:$Q$28)</f>
        <v>0</v>
      </c>
      <c r="L28" s="46">
        <f>L35*SUM($D$3:$D$51)-DSUM(W_2,$D$2,$Q$27:$Q$28)-SUM($K28:K28)</f>
        <v>0</v>
      </c>
      <c r="M28" s="46">
        <f>M35*SUM($D$3:$D$51)-DSUM(W_3,$D$2,$Q$27:$Q$28)-SUM($K28:L28)</f>
        <v>0</v>
      </c>
      <c r="N28" s="46">
        <f>N35*SUM($D$3:$D$51)-DSUM(W_4,$D$2,$Q$27:$Q$28)-SUM($K28:M28)</f>
        <v>0</v>
      </c>
      <c r="O28" s="46">
        <f t="shared" si="4"/>
        <v>0</v>
      </c>
      <c r="P28" s="46"/>
      <c r="Q28" s="46" t="s">
        <v>22</v>
      </c>
      <c r="R28" s="46"/>
      <c r="S28" s="46"/>
      <c r="T28" s="48"/>
    </row>
    <row r="29" spans="1:20" x14ac:dyDescent="0.25">
      <c r="B29" s="45" t="str">
        <f>Shift_6</f>
        <v>2am-6am</v>
      </c>
      <c r="C29" s="46" t="str">
        <f>'Monthly Schedule'!P12</f>
        <v>…</v>
      </c>
      <c r="D29" s="46">
        <f>Dur_6</f>
        <v>4</v>
      </c>
      <c r="E29" s="46" t="str">
        <f t="shared" si="3"/>
        <v>Thursday</v>
      </c>
      <c r="F29" s="48">
        <f t="shared" si="0"/>
        <v>0</v>
      </c>
      <c r="H29" s="51" t="s">
        <v>53</v>
      </c>
      <c r="I29" s="46"/>
      <c r="J29" s="46"/>
      <c r="K29" s="46">
        <f>K27-K30</f>
        <v>0</v>
      </c>
      <c r="L29" s="46">
        <f>L27-L30</f>
        <v>0</v>
      </c>
      <c r="M29" s="46">
        <f>M27-M30</f>
        <v>0</v>
      </c>
      <c r="N29" s="46">
        <f>N27-N30</f>
        <v>0</v>
      </c>
      <c r="O29" s="46">
        <f t="shared" si="4"/>
        <v>0</v>
      </c>
      <c r="P29" s="46"/>
      <c r="Q29" s="49" t="s">
        <v>31</v>
      </c>
      <c r="R29" s="46"/>
      <c r="S29" s="46"/>
      <c r="T29" s="48"/>
    </row>
    <row r="30" spans="1:20" ht="15.75" thickBot="1" x14ac:dyDescent="0.3">
      <c r="A30" s="18"/>
      <c r="B30" s="45" t="str">
        <f>Shift_7</f>
        <v>-</v>
      </c>
      <c r="C30" s="46" t="str">
        <f>'Monthly Schedule'!P13</f>
        <v>…</v>
      </c>
      <c r="D30" s="46">
        <f>Dur_7</f>
        <v>0</v>
      </c>
      <c r="E30" s="46" t="str">
        <f t="shared" si="3"/>
        <v>Thursday</v>
      </c>
      <c r="F30" s="48">
        <f t="shared" si="0"/>
        <v>0</v>
      </c>
      <c r="H30" s="60" t="s">
        <v>54</v>
      </c>
      <c r="I30" s="56"/>
      <c r="J30" s="56"/>
      <c r="K30" s="56">
        <f>DSUM(W_1,$F$2,$Q$29:$Q$30)</f>
        <v>0</v>
      </c>
      <c r="L30" s="56">
        <f>DSUM(W_2,$F$2,$Q$29:$Q$30)-SUM($K30:K30)</f>
        <v>0</v>
      </c>
      <c r="M30" s="56">
        <f>DSUM(W_3,$F$2,$Q$29:$Q$30)-SUM($K30:L30)</f>
        <v>0</v>
      </c>
      <c r="N30" s="56">
        <f>DSUM(W_4,$F$2,$Q$29:$Q$30)-SUM($K30:M30)</f>
        <v>0</v>
      </c>
      <c r="O30" s="56">
        <f t="shared" si="4"/>
        <v>0</v>
      </c>
      <c r="P30" s="56"/>
      <c r="Q30" s="56" t="s">
        <v>29</v>
      </c>
      <c r="R30" s="56"/>
      <c r="S30" s="56"/>
      <c r="T30" s="57"/>
    </row>
    <row r="31" spans="1:20" x14ac:dyDescent="0.25">
      <c r="B31" s="45" t="str">
        <f>Shift_1</f>
        <v>6am-10am</v>
      </c>
      <c r="C31" s="46" t="str">
        <f>'Monthly Schedule'!T7</f>
        <v>…</v>
      </c>
      <c r="D31" s="46">
        <f>Dur_1</f>
        <v>4</v>
      </c>
      <c r="E31" s="46" t="str">
        <f>'Monthly Schedule'!R5</f>
        <v>Friday</v>
      </c>
      <c r="F31" s="48">
        <f t="shared" si="0"/>
        <v>0</v>
      </c>
    </row>
    <row r="32" spans="1:20" x14ac:dyDescent="0.25">
      <c r="B32" s="45" t="str">
        <f>Shift_2</f>
        <v>10am-2pm</v>
      </c>
      <c r="C32" s="46" t="str">
        <f>'Monthly Schedule'!T8</f>
        <v>…</v>
      </c>
      <c r="D32" s="46">
        <f>Dur_2</f>
        <v>4</v>
      </c>
      <c r="E32" s="46" t="str">
        <f t="shared" si="3"/>
        <v>Friday</v>
      </c>
      <c r="F32" s="48">
        <f t="shared" si="0"/>
        <v>0</v>
      </c>
    </row>
    <row r="33" spans="1:14" x14ac:dyDescent="0.25">
      <c r="B33" s="45" t="str">
        <f>Shift_3</f>
        <v>2pm-6pm</v>
      </c>
      <c r="C33" s="46" t="str">
        <f>'Monthly Schedule'!T9</f>
        <v>…</v>
      </c>
      <c r="D33" s="46">
        <f>Dur_3</f>
        <v>4</v>
      </c>
      <c r="E33" s="46" t="str">
        <f t="shared" si="3"/>
        <v>Friday</v>
      </c>
      <c r="F33" s="48">
        <f t="shared" si="0"/>
        <v>0</v>
      </c>
    </row>
    <row r="34" spans="1:14" x14ac:dyDescent="0.25">
      <c r="B34" s="45" t="str">
        <f>Shift_4</f>
        <v>6pm-10pm</v>
      </c>
      <c r="C34" s="46" t="str">
        <f>'Monthly Schedule'!T10</f>
        <v>…</v>
      </c>
      <c r="D34" s="46">
        <f>Dur_4</f>
        <v>4</v>
      </c>
      <c r="E34" s="46" t="str">
        <f t="shared" si="3"/>
        <v>Friday</v>
      </c>
      <c r="F34" s="48">
        <f t="shared" si="0"/>
        <v>0</v>
      </c>
    </row>
    <row r="35" spans="1:14" x14ac:dyDescent="0.25">
      <c r="B35" s="45" t="str">
        <f>Shift_5</f>
        <v>10pm-2am</v>
      </c>
      <c r="C35" s="46" t="str">
        <f>'Monthly Schedule'!T11</f>
        <v>…</v>
      </c>
      <c r="D35" s="46">
        <f>Dur_5</f>
        <v>4</v>
      </c>
      <c r="E35" s="46" t="str">
        <f t="shared" si="3"/>
        <v>Friday</v>
      </c>
      <c r="F35" s="48">
        <f t="shared" si="0"/>
        <v>0</v>
      </c>
      <c r="K35" s="7">
        <v>1</v>
      </c>
      <c r="L35" s="7">
        <v>2</v>
      </c>
      <c r="M35" s="7">
        <v>3</v>
      </c>
      <c r="N35" s="7">
        <v>4</v>
      </c>
    </row>
    <row r="36" spans="1:14" x14ac:dyDescent="0.25">
      <c r="B36" s="45" t="str">
        <f>Shift_6</f>
        <v>2am-6am</v>
      </c>
      <c r="C36" s="46" t="str">
        <f>'Monthly Schedule'!T12</f>
        <v>…</v>
      </c>
      <c r="D36" s="46">
        <f>Dur_6</f>
        <v>4</v>
      </c>
      <c r="E36" s="46" t="str">
        <f t="shared" si="3"/>
        <v>Friday</v>
      </c>
      <c r="F36" s="48">
        <f t="shared" si="0"/>
        <v>0</v>
      </c>
    </row>
    <row r="37" spans="1:14" x14ac:dyDescent="0.25">
      <c r="A37" s="18"/>
      <c r="B37" s="45" t="str">
        <f>Shift_7</f>
        <v>-</v>
      </c>
      <c r="C37" s="46" t="str">
        <f>'Monthly Schedule'!T13</f>
        <v>…</v>
      </c>
      <c r="D37" s="46">
        <f>Dur_7</f>
        <v>0</v>
      </c>
      <c r="E37" s="46" t="str">
        <f t="shared" si="3"/>
        <v>Friday</v>
      </c>
      <c r="F37" s="48">
        <f t="shared" si="0"/>
        <v>0</v>
      </c>
    </row>
    <row r="38" spans="1:14" x14ac:dyDescent="0.25">
      <c r="B38" s="45" t="str">
        <f>Shift_1</f>
        <v>6am-10am</v>
      </c>
      <c r="C38" s="46" t="str">
        <f>'Monthly Schedule'!X7</f>
        <v>…</v>
      </c>
      <c r="D38" s="46">
        <f>Dur_1</f>
        <v>4</v>
      </c>
      <c r="E38" s="46" t="str">
        <f>'Monthly Schedule'!V5</f>
        <v>Saturday</v>
      </c>
      <c r="F38" s="48">
        <f t="shared" si="0"/>
        <v>0</v>
      </c>
    </row>
    <row r="39" spans="1:14" x14ac:dyDescent="0.25">
      <c r="B39" s="45" t="str">
        <f>Shift_2</f>
        <v>10am-2pm</v>
      </c>
      <c r="C39" s="46" t="str">
        <f>'Monthly Schedule'!X8</f>
        <v>…</v>
      </c>
      <c r="D39" s="46">
        <f>Dur_2</f>
        <v>4</v>
      </c>
      <c r="E39" s="46" t="str">
        <f t="shared" si="3"/>
        <v>Saturday</v>
      </c>
      <c r="F39" s="48">
        <f t="shared" si="0"/>
        <v>0</v>
      </c>
    </row>
    <row r="40" spans="1:14" x14ac:dyDescent="0.25">
      <c r="B40" s="45" t="str">
        <f>Shift_3</f>
        <v>2pm-6pm</v>
      </c>
      <c r="C40" s="46" t="str">
        <f>'Monthly Schedule'!X9</f>
        <v>…</v>
      </c>
      <c r="D40" s="46">
        <f>Dur_3</f>
        <v>4</v>
      </c>
      <c r="E40" s="46" t="str">
        <f t="shared" si="3"/>
        <v>Saturday</v>
      </c>
      <c r="F40" s="48">
        <f t="shared" si="0"/>
        <v>0</v>
      </c>
    </row>
    <row r="41" spans="1:14" x14ac:dyDescent="0.25">
      <c r="B41" s="45" t="str">
        <f>Shift_4</f>
        <v>6pm-10pm</v>
      </c>
      <c r="C41" s="46" t="str">
        <f>'Monthly Schedule'!X10</f>
        <v>…</v>
      </c>
      <c r="D41" s="46">
        <f>Dur_4</f>
        <v>4</v>
      </c>
      <c r="E41" s="46" t="str">
        <f t="shared" si="3"/>
        <v>Saturday</v>
      </c>
      <c r="F41" s="48">
        <f t="shared" si="0"/>
        <v>0</v>
      </c>
    </row>
    <row r="42" spans="1:14" x14ac:dyDescent="0.25">
      <c r="B42" s="45" t="str">
        <f>Shift_5</f>
        <v>10pm-2am</v>
      </c>
      <c r="C42" s="46" t="str">
        <f>'Monthly Schedule'!X11</f>
        <v>…</v>
      </c>
      <c r="D42" s="46">
        <f>Dur_5</f>
        <v>4</v>
      </c>
      <c r="E42" s="46" t="str">
        <f t="shared" si="3"/>
        <v>Saturday</v>
      </c>
      <c r="F42" s="48">
        <f t="shared" si="0"/>
        <v>0</v>
      </c>
    </row>
    <row r="43" spans="1:14" x14ac:dyDescent="0.25">
      <c r="B43" s="45" t="str">
        <f>Shift_6</f>
        <v>2am-6am</v>
      </c>
      <c r="C43" s="46" t="str">
        <f>'Monthly Schedule'!X12</f>
        <v>…</v>
      </c>
      <c r="D43" s="46">
        <f>Dur_6</f>
        <v>4</v>
      </c>
      <c r="E43" s="46" t="str">
        <f t="shared" si="3"/>
        <v>Saturday</v>
      </c>
      <c r="F43" s="48">
        <f t="shared" si="0"/>
        <v>0</v>
      </c>
    </row>
    <row r="44" spans="1:14" x14ac:dyDescent="0.25">
      <c r="A44" s="18"/>
      <c r="B44" s="45" t="str">
        <f>Shift_7</f>
        <v>-</v>
      </c>
      <c r="C44" s="46" t="str">
        <f>'Monthly Schedule'!X13</f>
        <v>…</v>
      </c>
      <c r="D44" s="46">
        <f>Dur_7</f>
        <v>0</v>
      </c>
      <c r="E44" s="46" t="str">
        <f t="shared" si="3"/>
        <v>Saturday</v>
      </c>
      <c r="F44" s="48">
        <f t="shared" si="0"/>
        <v>0</v>
      </c>
    </row>
    <row r="45" spans="1:14" x14ac:dyDescent="0.25">
      <c r="B45" s="45" t="str">
        <f>Shift_1</f>
        <v>6am-10am</v>
      </c>
      <c r="C45" s="46" t="str">
        <f>'Monthly Schedule'!AB7</f>
        <v>…</v>
      </c>
      <c r="D45" s="46">
        <f>Dur_1</f>
        <v>4</v>
      </c>
      <c r="E45" s="46" t="str">
        <f>'Monthly Schedule'!Z5</f>
        <v>Sunday</v>
      </c>
      <c r="F45" s="48">
        <f t="shared" si="0"/>
        <v>0</v>
      </c>
    </row>
    <row r="46" spans="1:14" x14ac:dyDescent="0.25">
      <c r="B46" s="45" t="str">
        <f>Shift_2</f>
        <v>10am-2pm</v>
      </c>
      <c r="C46" s="46" t="str">
        <f>'Monthly Schedule'!AB8</f>
        <v>…</v>
      </c>
      <c r="D46" s="46">
        <f>Dur_2</f>
        <v>4</v>
      </c>
      <c r="E46" s="46" t="str">
        <f t="shared" si="3"/>
        <v>Sunday</v>
      </c>
      <c r="F46" s="48">
        <f t="shared" si="0"/>
        <v>0</v>
      </c>
    </row>
    <row r="47" spans="1:14" x14ac:dyDescent="0.25">
      <c r="B47" s="45" t="str">
        <f>Shift_3</f>
        <v>2pm-6pm</v>
      </c>
      <c r="C47" s="46" t="str">
        <f>'Monthly Schedule'!AB9</f>
        <v>…</v>
      </c>
      <c r="D47" s="46">
        <f>Dur_3</f>
        <v>4</v>
      </c>
      <c r="E47" s="46" t="str">
        <f t="shared" si="3"/>
        <v>Sunday</v>
      </c>
      <c r="F47" s="48">
        <f t="shared" si="0"/>
        <v>0</v>
      </c>
    </row>
    <row r="48" spans="1:14" x14ac:dyDescent="0.25">
      <c r="B48" s="45" t="str">
        <f>Shift_4</f>
        <v>6pm-10pm</v>
      </c>
      <c r="C48" s="46" t="str">
        <f>'Monthly Schedule'!AB10</f>
        <v>…</v>
      </c>
      <c r="D48" s="46">
        <f>Dur_4</f>
        <v>4</v>
      </c>
      <c r="E48" s="46" t="str">
        <f t="shared" si="3"/>
        <v>Sunday</v>
      </c>
      <c r="F48" s="48">
        <f t="shared" si="0"/>
        <v>0</v>
      </c>
    </row>
    <row r="49" spans="1:6" x14ac:dyDescent="0.25">
      <c r="B49" s="45" t="str">
        <f>Shift_5</f>
        <v>10pm-2am</v>
      </c>
      <c r="C49" s="46" t="str">
        <f>'Monthly Schedule'!AB11</f>
        <v>…</v>
      </c>
      <c r="D49" s="46">
        <f>Dur_5</f>
        <v>4</v>
      </c>
      <c r="E49" s="46" t="str">
        <f t="shared" si="3"/>
        <v>Sunday</v>
      </c>
      <c r="F49" s="48">
        <f t="shared" si="0"/>
        <v>0</v>
      </c>
    </row>
    <row r="50" spans="1:6" x14ac:dyDescent="0.25">
      <c r="B50" s="45" t="str">
        <f>Shift_6</f>
        <v>2am-6am</v>
      </c>
      <c r="C50" s="46" t="str">
        <f>'Monthly Schedule'!AB12</f>
        <v>…</v>
      </c>
      <c r="D50" s="46">
        <f>Dur_6</f>
        <v>4</v>
      </c>
      <c r="E50" s="46" t="str">
        <f t="shared" si="3"/>
        <v>Sunday</v>
      </c>
      <c r="F50" s="48">
        <f t="shared" si="0"/>
        <v>0</v>
      </c>
    </row>
    <row r="51" spans="1:6" x14ac:dyDescent="0.25">
      <c r="A51" s="18"/>
      <c r="B51" s="45" t="str">
        <f>Shift_7</f>
        <v>-</v>
      </c>
      <c r="C51" s="46" t="str">
        <f>'Monthly Schedule'!AB13</f>
        <v>…</v>
      </c>
      <c r="D51" s="46">
        <f>Dur_7</f>
        <v>0</v>
      </c>
      <c r="E51" s="46" t="str">
        <f t="shared" si="3"/>
        <v>Sunday</v>
      </c>
      <c r="F51" s="48">
        <f t="shared" si="0"/>
        <v>0</v>
      </c>
    </row>
    <row r="52" spans="1:6" x14ac:dyDescent="0.25">
      <c r="B52" s="45" t="str">
        <f>Shift_1</f>
        <v>6am-10am</v>
      </c>
      <c r="C52" s="46" t="str">
        <f>'Monthly Schedule'!D18</f>
        <v>…</v>
      </c>
      <c r="D52" s="46">
        <f>Dur_1</f>
        <v>4</v>
      </c>
      <c r="E52" s="46" t="str">
        <f>E3</f>
        <v>Monday</v>
      </c>
      <c r="F52" s="48">
        <f t="shared" si="0"/>
        <v>0</v>
      </c>
    </row>
    <row r="53" spans="1:6" x14ac:dyDescent="0.25">
      <c r="B53" s="45" t="str">
        <f>Shift_2</f>
        <v>10am-2pm</v>
      </c>
      <c r="C53" s="46" t="str">
        <f>'Monthly Schedule'!D19</f>
        <v>…</v>
      </c>
      <c r="D53" s="46">
        <f>Dur_2</f>
        <v>4</v>
      </c>
      <c r="E53" s="46" t="str">
        <f t="shared" ref="E53:E116" si="6">E4</f>
        <v>Monday</v>
      </c>
      <c r="F53" s="48">
        <f t="shared" si="0"/>
        <v>0</v>
      </c>
    </row>
    <row r="54" spans="1:6" x14ac:dyDescent="0.25">
      <c r="B54" s="45" t="str">
        <f>Shift_3</f>
        <v>2pm-6pm</v>
      </c>
      <c r="C54" s="46" t="str">
        <f>'Monthly Schedule'!D20</f>
        <v>…</v>
      </c>
      <c r="D54" s="46">
        <f>Dur_3</f>
        <v>4</v>
      </c>
      <c r="E54" s="46" t="str">
        <f t="shared" si="6"/>
        <v>Monday</v>
      </c>
      <c r="F54" s="48">
        <f t="shared" si="0"/>
        <v>0</v>
      </c>
    </row>
    <row r="55" spans="1:6" x14ac:dyDescent="0.25">
      <c r="B55" s="45" t="str">
        <f>Shift_4</f>
        <v>6pm-10pm</v>
      </c>
      <c r="C55" s="46" t="str">
        <f>'Monthly Schedule'!D21</f>
        <v>…</v>
      </c>
      <c r="D55" s="46">
        <f>Dur_4</f>
        <v>4</v>
      </c>
      <c r="E55" s="46" t="str">
        <f t="shared" si="6"/>
        <v>Monday</v>
      </c>
      <c r="F55" s="48">
        <f t="shared" si="0"/>
        <v>0</v>
      </c>
    </row>
    <row r="56" spans="1:6" x14ac:dyDescent="0.25">
      <c r="B56" s="45" t="str">
        <f>Shift_5</f>
        <v>10pm-2am</v>
      </c>
      <c r="C56" s="46" t="str">
        <f>'Monthly Schedule'!D22</f>
        <v>…</v>
      </c>
      <c r="D56" s="46">
        <f>Dur_5</f>
        <v>4</v>
      </c>
      <c r="E56" s="46" t="str">
        <f t="shared" si="6"/>
        <v>Monday</v>
      </c>
      <c r="F56" s="48">
        <f t="shared" si="0"/>
        <v>0</v>
      </c>
    </row>
    <row r="57" spans="1:6" x14ac:dyDescent="0.25">
      <c r="B57" s="45" t="str">
        <f>Shift_6</f>
        <v>2am-6am</v>
      </c>
      <c r="C57" s="46" t="str">
        <f>'Monthly Schedule'!D23</f>
        <v>…</v>
      </c>
      <c r="D57" s="46">
        <f>Dur_6</f>
        <v>4</v>
      </c>
      <c r="E57" s="46" t="str">
        <f t="shared" si="6"/>
        <v>Monday</v>
      </c>
      <c r="F57" s="48">
        <f t="shared" si="0"/>
        <v>0</v>
      </c>
    </row>
    <row r="58" spans="1:6" x14ac:dyDescent="0.25">
      <c r="A58" s="18"/>
      <c r="B58" s="45" t="str">
        <f>Shift_7</f>
        <v>-</v>
      </c>
      <c r="C58" s="46" t="str">
        <f>'Monthly Schedule'!D24</f>
        <v>…</v>
      </c>
      <c r="D58" s="46">
        <f>Dur_7</f>
        <v>0</v>
      </c>
      <c r="E58" s="46" t="str">
        <f t="shared" si="6"/>
        <v>Monday</v>
      </c>
      <c r="F58" s="48">
        <f t="shared" si="0"/>
        <v>0</v>
      </c>
    </row>
    <row r="59" spans="1:6" x14ac:dyDescent="0.25">
      <c r="B59" s="45" t="str">
        <f>Shift_1</f>
        <v>6am-10am</v>
      </c>
      <c r="C59" s="46" t="str">
        <f>'Monthly Schedule'!H18</f>
        <v>…</v>
      </c>
      <c r="D59" s="46">
        <f>Dur_1</f>
        <v>4</v>
      </c>
      <c r="E59" s="46" t="str">
        <f t="shared" si="6"/>
        <v>Tuesday</v>
      </c>
      <c r="F59" s="48">
        <f t="shared" si="0"/>
        <v>0</v>
      </c>
    </row>
    <row r="60" spans="1:6" x14ac:dyDescent="0.25">
      <c r="B60" s="45" t="str">
        <f>Shift_2</f>
        <v>10am-2pm</v>
      </c>
      <c r="C60" s="46" t="str">
        <f>'Monthly Schedule'!H19</f>
        <v>…</v>
      </c>
      <c r="D60" s="46">
        <f>Dur_2</f>
        <v>4</v>
      </c>
      <c r="E60" s="46" t="str">
        <f t="shared" si="6"/>
        <v>Tuesday</v>
      </c>
      <c r="F60" s="48">
        <f t="shared" si="0"/>
        <v>0</v>
      </c>
    </row>
    <row r="61" spans="1:6" x14ac:dyDescent="0.25">
      <c r="B61" s="45" t="str">
        <f>Shift_3</f>
        <v>2pm-6pm</v>
      </c>
      <c r="C61" s="46" t="str">
        <f>'Monthly Schedule'!H20</f>
        <v>…</v>
      </c>
      <c r="D61" s="46">
        <f>Dur_3</f>
        <v>4</v>
      </c>
      <c r="E61" s="46" t="str">
        <f t="shared" si="6"/>
        <v>Tuesday</v>
      </c>
      <c r="F61" s="48">
        <f t="shared" si="0"/>
        <v>0</v>
      </c>
    </row>
    <row r="62" spans="1:6" x14ac:dyDescent="0.25">
      <c r="B62" s="45" t="str">
        <f>Shift_4</f>
        <v>6pm-10pm</v>
      </c>
      <c r="C62" s="46" t="str">
        <f>'Monthly Schedule'!H21</f>
        <v>…</v>
      </c>
      <c r="D62" s="46">
        <f>Dur_4</f>
        <v>4</v>
      </c>
      <c r="E62" s="46" t="str">
        <f t="shared" si="6"/>
        <v>Tuesday</v>
      </c>
      <c r="F62" s="48">
        <f t="shared" si="0"/>
        <v>0</v>
      </c>
    </row>
    <row r="63" spans="1:6" x14ac:dyDescent="0.25">
      <c r="B63" s="45" t="str">
        <f>Shift_5</f>
        <v>10pm-2am</v>
      </c>
      <c r="C63" s="46" t="str">
        <f>'Monthly Schedule'!H22</f>
        <v>…</v>
      </c>
      <c r="D63" s="46">
        <f>Dur_5</f>
        <v>4</v>
      </c>
      <c r="E63" s="46" t="str">
        <f t="shared" si="6"/>
        <v>Tuesday</v>
      </c>
      <c r="F63" s="48">
        <f t="shared" si="0"/>
        <v>0</v>
      </c>
    </row>
    <row r="64" spans="1:6" x14ac:dyDescent="0.25">
      <c r="B64" s="45" t="str">
        <f>Shift_6</f>
        <v>2am-6am</v>
      </c>
      <c r="C64" s="46" t="str">
        <f>'Monthly Schedule'!H23</f>
        <v>…</v>
      </c>
      <c r="D64" s="46">
        <f>Dur_6</f>
        <v>4</v>
      </c>
      <c r="E64" s="46" t="str">
        <f t="shared" si="6"/>
        <v>Tuesday</v>
      </c>
      <c r="F64" s="48">
        <f t="shared" si="0"/>
        <v>0</v>
      </c>
    </row>
    <row r="65" spans="1:6" x14ac:dyDescent="0.25">
      <c r="A65" s="18"/>
      <c r="B65" s="45" t="str">
        <f>Shift_7</f>
        <v>-</v>
      </c>
      <c r="C65" s="46" t="str">
        <f>'Monthly Schedule'!H24</f>
        <v>…</v>
      </c>
      <c r="D65" s="46">
        <f>Dur_7</f>
        <v>0</v>
      </c>
      <c r="E65" s="46" t="str">
        <f t="shared" si="6"/>
        <v>Tuesday</v>
      </c>
      <c r="F65" s="48">
        <f t="shared" si="0"/>
        <v>0</v>
      </c>
    </row>
    <row r="66" spans="1:6" x14ac:dyDescent="0.25">
      <c r="B66" s="45" t="str">
        <f>Shift_1</f>
        <v>6am-10am</v>
      </c>
      <c r="C66" s="46" t="str">
        <f>'Monthly Schedule'!L18</f>
        <v>…</v>
      </c>
      <c r="D66" s="46">
        <f>Dur_1</f>
        <v>4</v>
      </c>
      <c r="E66" s="46" t="str">
        <f t="shared" si="6"/>
        <v>Wednesday</v>
      </c>
      <c r="F66" s="48">
        <f t="shared" si="0"/>
        <v>0</v>
      </c>
    </row>
    <row r="67" spans="1:6" x14ac:dyDescent="0.25">
      <c r="B67" s="45" t="str">
        <f>Shift_2</f>
        <v>10am-2pm</v>
      </c>
      <c r="C67" s="46" t="str">
        <f>'Monthly Schedule'!L19</f>
        <v>…</v>
      </c>
      <c r="D67" s="46">
        <f>Dur_2</f>
        <v>4</v>
      </c>
      <c r="E67" s="46" t="str">
        <f t="shared" si="6"/>
        <v>Wednesday</v>
      </c>
      <c r="F67" s="48">
        <f t="shared" si="0"/>
        <v>0</v>
      </c>
    </row>
    <row r="68" spans="1:6" x14ac:dyDescent="0.25">
      <c r="B68" s="45" t="str">
        <f>Shift_3</f>
        <v>2pm-6pm</v>
      </c>
      <c r="C68" s="46" t="str">
        <f>'Monthly Schedule'!L20</f>
        <v>…</v>
      </c>
      <c r="D68" s="46">
        <f>Dur_3</f>
        <v>4</v>
      </c>
      <c r="E68" s="46" t="str">
        <f t="shared" si="6"/>
        <v>Wednesday</v>
      </c>
      <c r="F68" s="48">
        <f t="shared" ref="F68:F131" si="7">IF(C68="…",0,1)</f>
        <v>0</v>
      </c>
    </row>
    <row r="69" spans="1:6" x14ac:dyDescent="0.25">
      <c r="B69" s="45" t="str">
        <f>Shift_4</f>
        <v>6pm-10pm</v>
      </c>
      <c r="C69" s="46" t="str">
        <f>'Monthly Schedule'!L21</f>
        <v>…</v>
      </c>
      <c r="D69" s="46">
        <f>Dur_4</f>
        <v>4</v>
      </c>
      <c r="E69" s="46" t="str">
        <f t="shared" si="6"/>
        <v>Wednesday</v>
      </c>
      <c r="F69" s="48">
        <f t="shared" si="7"/>
        <v>0</v>
      </c>
    </row>
    <row r="70" spans="1:6" x14ac:dyDescent="0.25">
      <c r="B70" s="45" t="str">
        <f>Shift_5</f>
        <v>10pm-2am</v>
      </c>
      <c r="C70" s="46" t="str">
        <f>'Monthly Schedule'!L22</f>
        <v>…</v>
      </c>
      <c r="D70" s="46">
        <f>Dur_5</f>
        <v>4</v>
      </c>
      <c r="E70" s="46" t="str">
        <f t="shared" si="6"/>
        <v>Wednesday</v>
      </c>
      <c r="F70" s="48">
        <f t="shared" si="7"/>
        <v>0</v>
      </c>
    </row>
    <row r="71" spans="1:6" x14ac:dyDescent="0.25">
      <c r="B71" s="45" t="str">
        <f>Shift_6</f>
        <v>2am-6am</v>
      </c>
      <c r="C71" s="46" t="str">
        <f>'Monthly Schedule'!L23</f>
        <v>…</v>
      </c>
      <c r="D71" s="46">
        <f>Dur_6</f>
        <v>4</v>
      </c>
      <c r="E71" s="46" t="str">
        <f t="shared" si="6"/>
        <v>Wednesday</v>
      </c>
      <c r="F71" s="48">
        <f t="shared" si="7"/>
        <v>0</v>
      </c>
    </row>
    <row r="72" spans="1:6" x14ac:dyDescent="0.25">
      <c r="A72" s="18"/>
      <c r="B72" s="45" t="str">
        <f>Shift_7</f>
        <v>-</v>
      </c>
      <c r="C72" s="46" t="str">
        <f>'Monthly Schedule'!L24</f>
        <v>…</v>
      </c>
      <c r="D72" s="46">
        <f>Dur_7</f>
        <v>0</v>
      </c>
      <c r="E72" s="46" t="str">
        <f t="shared" si="6"/>
        <v>Wednesday</v>
      </c>
      <c r="F72" s="48">
        <f t="shared" si="7"/>
        <v>0</v>
      </c>
    </row>
    <row r="73" spans="1:6" x14ac:dyDescent="0.25">
      <c r="B73" s="45" t="str">
        <f>Shift_1</f>
        <v>6am-10am</v>
      </c>
      <c r="C73" s="46" t="str">
        <f>'Monthly Schedule'!P18</f>
        <v>…</v>
      </c>
      <c r="D73" s="46">
        <f>Dur_1</f>
        <v>4</v>
      </c>
      <c r="E73" s="46" t="str">
        <f t="shared" si="6"/>
        <v>Thursday</v>
      </c>
      <c r="F73" s="48">
        <f t="shared" si="7"/>
        <v>0</v>
      </c>
    </row>
    <row r="74" spans="1:6" x14ac:dyDescent="0.25">
      <c r="B74" s="45" t="str">
        <f>Shift_2</f>
        <v>10am-2pm</v>
      </c>
      <c r="C74" s="46" t="str">
        <f>'Monthly Schedule'!P19</f>
        <v>…</v>
      </c>
      <c r="D74" s="46">
        <f>Dur_2</f>
        <v>4</v>
      </c>
      <c r="E74" s="46" t="str">
        <f t="shared" si="6"/>
        <v>Thursday</v>
      </c>
      <c r="F74" s="48">
        <f t="shared" si="7"/>
        <v>0</v>
      </c>
    </row>
    <row r="75" spans="1:6" x14ac:dyDescent="0.25">
      <c r="B75" s="45" t="str">
        <f>Shift_3</f>
        <v>2pm-6pm</v>
      </c>
      <c r="C75" s="46" t="str">
        <f>'Monthly Schedule'!P20</f>
        <v>…</v>
      </c>
      <c r="D75" s="46">
        <f>Dur_3</f>
        <v>4</v>
      </c>
      <c r="E75" s="46" t="str">
        <f t="shared" si="6"/>
        <v>Thursday</v>
      </c>
      <c r="F75" s="48">
        <f t="shared" si="7"/>
        <v>0</v>
      </c>
    </row>
    <row r="76" spans="1:6" x14ac:dyDescent="0.25">
      <c r="B76" s="45" t="str">
        <f>Shift_4</f>
        <v>6pm-10pm</v>
      </c>
      <c r="C76" s="46" t="str">
        <f>'Monthly Schedule'!P21</f>
        <v>…</v>
      </c>
      <c r="D76" s="46">
        <f>Dur_4</f>
        <v>4</v>
      </c>
      <c r="E76" s="46" t="str">
        <f t="shared" si="6"/>
        <v>Thursday</v>
      </c>
      <c r="F76" s="48">
        <f t="shared" si="7"/>
        <v>0</v>
      </c>
    </row>
    <row r="77" spans="1:6" x14ac:dyDescent="0.25">
      <c r="B77" s="45" t="str">
        <f>Shift_5</f>
        <v>10pm-2am</v>
      </c>
      <c r="C77" s="46" t="str">
        <f>'Monthly Schedule'!P22</f>
        <v>…</v>
      </c>
      <c r="D77" s="46">
        <f>Dur_5</f>
        <v>4</v>
      </c>
      <c r="E77" s="46" t="str">
        <f t="shared" si="6"/>
        <v>Thursday</v>
      </c>
      <c r="F77" s="48">
        <f t="shared" si="7"/>
        <v>0</v>
      </c>
    </row>
    <row r="78" spans="1:6" x14ac:dyDescent="0.25">
      <c r="B78" s="45" t="str">
        <f>Shift_6</f>
        <v>2am-6am</v>
      </c>
      <c r="C78" s="46" t="str">
        <f>'Monthly Schedule'!P23</f>
        <v>…</v>
      </c>
      <c r="D78" s="46">
        <f>Dur_6</f>
        <v>4</v>
      </c>
      <c r="E78" s="46" t="str">
        <f t="shared" si="6"/>
        <v>Thursday</v>
      </c>
      <c r="F78" s="48">
        <f t="shared" si="7"/>
        <v>0</v>
      </c>
    </row>
    <row r="79" spans="1:6" x14ac:dyDescent="0.25">
      <c r="A79" s="18"/>
      <c r="B79" s="45" t="str">
        <f>Shift_7</f>
        <v>-</v>
      </c>
      <c r="C79" s="46" t="str">
        <f>'Monthly Schedule'!P24</f>
        <v>…</v>
      </c>
      <c r="D79" s="46">
        <f>Dur_7</f>
        <v>0</v>
      </c>
      <c r="E79" s="46" t="str">
        <f t="shared" si="6"/>
        <v>Thursday</v>
      </c>
      <c r="F79" s="48">
        <f t="shared" si="7"/>
        <v>0</v>
      </c>
    </row>
    <row r="80" spans="1:6" x14ac:dyDescent="0.25">
      <c r="B80" s="45" t="str">
        <f>Shift_1</f>
        <v>6am-10am</v>
      </c>
      <c r="C80" s="46" t="str">
        <f>'Monthly Schedule'!T18</f>
        <v>…</v>
      </c>
      <c r="D80" s="46">
        <f>Dur_1</f>
        <v>4</v>
      </c>
      <c r="E80" s="46" t="str">
        <f t="shared" si="6"/>
        <v>Friday</v>
      </c>
      <c r="F80" s="48">
        <f t="shared" si="7"/>
        <v>0</v>
      </c>
    </row>
    <row r="81" spans="1:6" x14ac:dyDescent="0.25">
      <c r="B81" s="45" t="str">
        <f>Shift_2</f>
        <v>10am-2pm</v>
      </c>
      <c r="C81" s="46" t="str">
        <f>'Monthly Schedule'!T19</f>
        <v>…</v>
      </c>
      <c r="D81" s="46">
        <f>Dur_2</f>
        <v>4</v>
      </c>
      <c r="E81" s="46" t="str">
        <f t="shared" si="6"/>
        <v>Friday</v>
      </c>
      <c r="F81" s="48">
        <f t="shared" si="7"/>
        <v>0</v>
      </c>
    </row>
    <row r="82" spans="1:6" x14ac:dyDescent="0.25">
      <c r="B82" s="45" t="str">
        <f>Shift_3</f>
        <v>2pm-6pm</v>
      </c>
      <c r="C82" s="46" t="str">
        <f>'Monthly Schedule'!T20</f>
        <v>…</v>
      </c>
      <c r="D82" s="46">
        <f>Dur_3</f>
        <v>4</v>
      </c>
      <c r="E82" s="46" t="str">
        <f t="shared" si="6"/>
        <v>Friday</v>
      </c>
      <c r="F82" s="48">
        <f t="shared" si="7"/>
        <v>0</v>
      </c>
    </row>
    <row r="83" spans="1:6" x14ac:dyDescent="0.25">
      <c r="B83" s="45" t="str">
        <f>Shift_4</f>
        <v>6pm-10pm</v>
      </c>
      <c r="C83" s="46" t="str">
        <f>'Monthly Schedule'!T21</f>
        <v>…</v>
      </c>
      <c r="D83" s="46">
        <f>Dur_4</f>
        <v>4</v>
      </c>
      <c r="E83" s="46" t="str">
        <f t="shared" si="6"/>
        <v>Friday</v>
      </c>
      <c r="F83" s="48">
        <f t="shared" si="7"/>
        <v>0</v>
      </c>
    </row>
    <row r="84" spans="1:6" x14ac:dyDescent="0.25">
      <c r="B84" s="45" t="str">
        <f>Shift_5</f>
        <v>10pm-2am</v>
      </c>
      <c r="C84" s="46" t="str">
        <f>'Monthly Schedule'!T22</f>
        <v>…</v>
      </c>
      <c r="D84" s="46">
        <f>Dur_5</f>
        <v>4</v>
      </c>
      <c r="E84" s="46" t="str">
        <f t="shared" si="6"/>
        <v>Friday</v>
      </c>
      <c r="F84" s="48">
        <f t="shared" si="7"/>
        <v>0</v>
      </c>
    </row>
    <row r="85" spans="1:6" x14ac:dyDescent="0.25">
      <c r="B85" s="45" t="str">
        <f>Shift_6</f>
        <v>2am-6am</v>
      </c>
      <c r="C85" s="46" t="str">
        <f>'Monthly Schedule'!T23</f>
        <v>…</v>
      </c>
      <c r="D85" s="46">
        <f>Dur_6</f>
        <v>4</v>
      </c>
      <c r="E85" s="46" t="str">
        <f t="shared" si="6"/>
        <v>Friday</v>
      </c>
      <c r="F85" s="48">
        <f t="shared" si="7"/>
        <v>0</v>
      </c>
    </row>
    <row r="86" spans="1:6" x14ac:dyDescent="0.25">
      <c r="A86" s="18"/>
      <c r="B86" s="45" t="str">
        <f>Shift_7</f>
        <v>-</v>
      </c>
      <c r="C86" s="46" t="str">
        <f>'Monthly Schedule'!T24</f>
        <v>…</v>
      </c>
      <c r="D86" s="46">
        <f>Dur_7</f>
        <v>0</v>
      </c>
      <c r="E86" s="46" t="str">
        <f t="shared" si="6"/>
        <v>Friday</v>
      </c>
      <c r="F86" s="48">
        <f t="shared" si="7"/>
        <v>0</v>
      </c>
    </row>
    <row r="87" spans="1:6" x14ac:dyDescent="0.25">
      <c r="B87" s="45" t="str">
        <f>Shift_1</f>
        <v>6am-10am</v>
      </c>
      <c r="C87" s="46" t="str">
        <f>'Monthly Schedule'!X18</f>
        <v>…</v>
      </c>
      <c r="D87" s="46">
        <f>Dur_1</f>
        <v>4</v>
      </c>
      <c r="E87" s="46" t="str">
        <f t="shared" si="6"/>
        <v>Saturday</v>
      </c>
      <c r="F87" s="48">
        <f t="shared" si="7"/>
        <v>0</v>
      </c>
    </row>
    <row r="88" spans="1:6" x14ac:dyDescent="0.25">
      <c r="B88" s="45" t="str">
        <f>Shift_2</f>
        <v>10am-2pm</v>
      </c>
      <c r="C88" s="46" t="str">
        <f>'Monthly Schedule'!X19</f>
        <v>…</v>
      </c>
      <c r="D88" s="46">
        <f>Dur_2</f>
        <v>4</v>
      </c>
      <c r="E88" s="46" t="str">
        <f t="shared" si="6"/>
        <v>Saturday</v>
      </c>
      <c r="F88" s="48">
        <f t="shared" si="7"/>
        <v>0</v>
      </c>
    </row>
    <row r="89" spans="1:6" x14ac:dyDescent="0.25">
      <c r="B89" s="45" t="str">
        <f>Shift_3</f>
        <v>2pm-6pm</v>
      </c>
      <c r="C89" s="46" t="str">
        <f>'Monthly Schedule'!X20</f>
        <v>…</v>
      </c>
      <c r="D89" s="46">
        <f>Dur_3</f>
        <v>4</v>
      </c>
      <c r="E89" s="46" t="str">
        <f t="shared" si="6"/>
        <v>Saturday</v>
      </c>
      <c r="F89" s="48">
        <f t="shared" si="7"/>
        <v>0</v>
      </c>
    </row>
    <row r="90" spans="1:6" x14ac:dyDescent="0.25">
      <c r="B90" s="45" t="str">
        <f>Shift_4</f>
        <v>6pm-10pm</v>
      </c>
      <c r="C90" s="46" t="str">
        <f>'Monthly Schedule'!X21</f>
        <v>…</v>
      </c>
      <c r="D90" s="46">
        <f>Dur_4</f>
        <v>4</v>
      </c>
      <c r="E90" s="46" t="str">
        <f t="shared" si="6"/>
        <v>Saturday</v>
      </c>
      <c r="F90" s="48">
        <f t="shared" si="7"/>
        <v>0</v>
      </c>
    </row>
    <row r="91" spans="1:6" x14ac:dyDescent="0.25">
      <c r="B91" s="45" t="str">
        <f>Shift_5</f>
        <v>10pm-2am</v>
      </c>
      <c r="C91" s="46" t="str">
        <f>'Monthly Schedule'!X22</f>
        <v>…</v>
      </c>
      <c r="D91" s="46">
        <f>Dur_5</f>
        <v>4</v>
      </c>
      <c r="E91" s="46" t="str">
        <f t="shared" si="6"/>
        <v>Saturday</v>
      </c>
      <c r="F91" s="48">
        <f t="shared" si="7"/>
        <v>0</v>
      </c>
    </row>
    <row r="92" spans="1:6" x14ac:dyDescent="0.25">
      <c r="B92" s="45" t="str">
        <f>Shift_6</f>
        <v>2am-6am</v>
      </c>
      <c r="C92" s="46" t="str">
        <f>'Monthly Schedule'!X23</f>
        <v>…</v>
      </c>
      <c r="D92" s="46">
        <f>Dur_6</f>
        <v>4</v>
      </c>
      <c r="E92" s="46" t="str">
        <f t="shared" si="6"/>
        <v>Saturday</v>
      </c>
      <c r="F92" s="48">
        <f t="shared" si="7"/>
        <v>0</v>
      </c>
    </row>
    <row r="93" spans="1:6" x14ac:dyDescent="0.25">
      <c r="A93" s="18"/>
      <c r="B93" s="45" t="str">
        <f>Shift_7</f>
        <v>-</v>
      </c>
      <c r="C93" s="46" t="str">
        <f>'Monthly Schedule'!X24</f>
        <v>…</v>
      </c>
      <c r="D93" s="46">
        <f>Dur_7</f>
        <v>0</v>
      </c>
      <c r="E93" s="46" t="str">
        <f t="shared" si="6"/>
        <v>Saturday</v>
      </c>
      <c r="F93" s="48">
        <f t="shared" si="7"/>
        <v>0</v>
      </c>
    </row>
    <row r="94" spans="1:6" x14ac:dyDescent="0.25">
      <c r="B94" s="45" t="str">
        <f>Shift_1</f>
        <v>6am-10am</v>
      </c>
      <c r="C94" s="46" t="str">
        <f>'Monthly Schedule'!AB18</f>
        <v>…</v>
      </c>
      <c r="D94" s="46">
        <f>Dur_1</f>
        <v>4</v>
      </c>
      <c r="E94" s="46" t="str">
        <f t="shared" si="6"/>
        <v>Sunday</v>
      </c>
      <c r="F94" s="48">
        <f t="shared" si="7"/>
        <v>0</v>
      </c>
    </row>
    <row r="95" spans="1:6" x14ac:dyDescent="0.25">
      <c r="B95" s="45" t="str">
        <f>Shift_2</f>
        <v>10am-2pm</v>
      </c>
      <c r="C95" s="46" t="str">
        <f>'Monthly Schedule'!AB19</f>
        <v>…</v>
      </c>
      <c r="D95" s="46">
        <f>Dur_2</f>
        <v>4</v>
      </c>
      <c r="E95" s="46" t="str">
        <f t="shared" si="6"/>
        <v>Sunday</v>
      </c>
      <c r="F95" s="48">
        <f t="shared" si="7"/>
        <v>0</v>
      </c>
    </row>
    <row r="96" spans="1:6" x14ac:dyDescent="0.25">
      <c r="B96" s="45" t="str">
        <f>Shift_3</f>
        <v>2pm-6pm</v>
      </c>
      <c r="C96" s="46" t="str">
        <f>'Monthly Schedule'!AB20</f>
        <v>…</v>
      </c>
      <c r="D96" s="46">
        <f>Dur_3</f>
        <v>4</v>
      </c>
      <c r="E96" s="46" t="str">
        <f t="shared" si="6"/>
        <v>Sunday</v>
      </c>
      <c r="F96" s="48">
        <f t="shared" si="7"/>
        <v>0</v>
      </c>
    </row>
    <row r="97" spans="1:6" x14ac:dyDescent="0.25">
      <c r="B97" s="45" t="str">
        <f>Shift_4</f>
        <v>6pm-10pm</v>
      </c>
      <c r="C97" s="46" t="str">
        <f>'Monthly Schedule'!AB21</f>
        <v>…</v>
      </c>
      <c r="D97" s="46">
        <f>Dur_4</f>
        <v>4</v>
      </c>
      <c r="E97" s="46" t="str">
        <f t="shared" si="6"/>
        <v>Sunday</v>
      </c>
      <c r="F97" s="48">
        <f t="shared" si="7"/>
        <v>0</v>
      </c>
    </row>
    <row r="98" spans="1:6" x14ac:dyDescent="0.25">
      <c r="B98" s="45" t="str">
        <f>Shift_5</f>
        <v>10pm-2am</v>
      </c>
      <c r="C98" s="46" t="str">
        <f>'Monthly Schedule'!AB22</f>
        <v>…</v>
      </c>
      <c r="D98" s="46">
        <f>Dur_5</f>
        <v>4</v>
      </c>
      <c r="E98" s="46" t="str">
        <f t="shared" si="6"/>
        <v>Sunday</v>
      </c>
      <c r="F98" s="48">
        <f t="shared" si="7"/>
        <v>0</v>
      </c>
    </row>
    <row r="99" spans="1:6" x14ac:dyDescent="0.25">
      <c r="B99" s="45" t="str">
        <f>Shift_6</f>
        <v>2am-6am</v>
      </c>
      <c r="C99" s="46" t="str">
        <f>'Monthly Schedule'!AB23</f>
        <v>…</v>
      </c>
      <c r="D99" s="46">
        <f>Dur_6</f>
        <v>4</v>
      </c>
      <c r="E99" s="46" t="str">
        <f t="shared" si="6"/>
        <v>Sunday</v>
      </c>
      <c r="F99" s="48">
        <f t="shared" si="7"/>
        <v>0</v>
      </c>
    </row>
    <row r="100" spans="1:6" x14ac:dyDescent="0.25">
      <c r="A100" s="18"/>
      <c r="B100" s="45" t="str">
        <f>Shift_7</f>
        <v>-</v>
      </c>
      <c r="C100" s="46" t="str">
        <f>'Monthly Schedule'!AB24</f>
        <v>…</v>
      </c>
      <c r="D100" s="46">
        <f>Dur_7</f>
        <v>0</v>
      </c>
      <c r="E100" s="46" t="str">
        <f t="shared" si="6"/>
        <v>Sunday</v>
      </c>
      <c r="F100" s="48">
        <f t="shared" si="7"/>
        <v>0</v>
      </c>
    </row>
    <row r="101" spans="1:6" x14ac:dyDescent="0.25">
      <c r="B101" s="45" t="str">
        <f>Shift_1</f>
        <v>6am-10am</v>
      </c>
      <c r="C101" s="46" t="str">
        <f>'Monthly Schedule'!D29</f>
        <v>…</v>
      </c>
      <c r="D101" s="46">
        <f>Dur_1</f>
        <v>4</v>
      </c>
      <c r="E101" s="46" t="str">
        <f t="shared" si="6"/>
        <v>Monday</v>
      </c>
      <c r="F101" s="48">
        <f t="shared" si="7"/>
        <v>0</v>
      </c>
    </row>
    <row r="102" spans="1:6" x14ac:dyDescent="0.25">
      <c r="B102" s="45" t="str">
        <f>Shift_2</f>
        <v>10am-2pm</v>
      </c>
      <c r="C102" s="46" t="str">
        <f>'Monthly Schedule'!D30</f>
        <v>…</v>
      </c>
      <c r="D102" s="46">
        <f>Dur_2</f>
        <v>4</v>
      </c>
      <c r="E102" s="46" t="str">
        <f t="shared" si="6"/>
        <v>Monday</v>
      </c>
      <c r="F102" s="48">
        <f t="shared" si="7"/>
        <v>0</v>
      </c>
    </row>
    <row r="103" spans="1:6" x14ac:dyDescent="0.25">
      <c r="B103" s="45" t="str">
        <f>Shift_3</f>
        <v>2pm-6pm</v>
      </c>
      <c r="C103" s="46" t="str">
        <f>'Monthly Schedule'!D31</f>
        <v>…</v>
      </c>
      <c r="D103" s="46">
        <f>Dur_3</f>
        <v>4</v>
      </c>
      <c r="E103" s="46" t="str">
        <f t="shared" si="6"/>
        <v>Monday</v>
      </c>
      <c r="F103" s="48">
        <f t="shared" si="7"/>
        <v>0</v>
      </c>
    </row>
    <row r="104" spans="1:6" x14ac:dyDescent="0.25">
      <c r="B104" s="45" t="str">
        <f>Shift_4</f>
        <v>6pm-10pm</v>
      </c>
      <c r="C104" s="46" t="str">
        <f>'Monthly Schedule'!D32</f>
        <v>…</v>
      </c>
      <c r="D104" s="46">
        <f>Dur_4</f>
        <v>4</v>
      </c>
      <c r="E104" s="46" t="str">
        <f t="shared" si="6"/>
        <v>Monday</v>
      </c>
      <c r="F104" s="48">
        <f t="shared" si="7"/>
        <v>0</v>
      </c>
    </row>
    <row r="105" spans="1:6" x14ac:dyDescent="0.25">
      <c r="B105" s="45" t="str">
        <f>Shift_5</f>
        <v>10pm-2am</v>
      </c>
      <c r="C105" s="46" t="str">
        <f>'Monthly Schedule'!D33</f>
        <v>…</v>
      </c>
      <c r="D105" s="46">
        <f>Dur_5</f>
        <v>4</v>
      </c>
      <c r="E105" s="46" t="str">
        <f t="shared" si="6"/>
        <v>Monday</v>
      </c>
      <c r="F105" s="48">
        <f t="shared" si="7"/>
        <v>0</v>
      </c>
    </row>
    <row r="106" spans="1:6" x14ac:dyDescent="0.25">
      <c r="B106" s="45" t="str">
        <f>Shift_6</f>
        <v>2am-6am</v>
      </c>
      <c r="C106" s="46" t="str">
        <f>'Monthly Schedule'!D34</f>
        <v>…</v>
      </c>
      <c r="D106" s="46">
        <f>Dur_6</f>
        <v>4</v>
      </c>
      <c r="E106" s="46" t="str">
        <f t="shared" si="6"/>
        <v>Monday</v>
      </c>
      <c r="F106" s="48">
        <f t="shared" si="7"/>
        <v>0</v>
      </c>
    </row>
    <row r="107" spans="1:6" x14ac:dyDescent="0.25">
      <c r="A107" s="18"/>
      <c r="B107" s="45" t="str">
        <f>Shift_7</f>
        <v>-</v>
      </c>
      <c r="C107" s="46" t="str">
        <f>'Monthly Schedule'!D35</f>
        <v>…</v>
      </c>
      <c r="D107" s="46">
        <f>Dur_7</f>
        <v>0</v>
      </c>
      <c r="E107" s="46" t="str">
        <f t="shared" si="6"/>
        <v>Monday</v>
      </c>
      <c r="F107" s="48">
        <f t="shared" si="7"/>
        <v>0</v>
      </c>
    </row>
    <row r="108" spans="1:6" x14ac:dyDescent="0.25">
      <c r="B108" s="45" t="str">
        <f>Shift_1</f>
        <v>6am-10am</v>
      </c>
      <c r="C108" s="46" t="str">
        <f>'Monthly Schedule'!H29</f>
        <v>…</v>
      </c>
      <c r="D108" s="46">
        <f>Dur_1</f>
        <v>4</v>
      </c>
      <c r="E108" s="46" t="str">
        <f t="shared" si="6"/>
        <v>Tuesday</v>
      </c>
      <c r="F108" s="48">
        <f t="shared" si="7"/>
        <v>0</v>
      </c>
    </row>
    <row r="109" spans="1:6" x14ac:dyDescent="0.25">
      <c r="B109" s="45" t="str">
        <f>Shift_2</f>
        <v>10am-2pm</v>
      </c>
      <c r="C109" s="46" t="str">
        <f>'Monthly Schedule'!H30</f>
        <v>…</v>
      </c>
      <c r="D109" s="46">
        <f>Dur_2</f>
        <v>4</v>
      </c>
      <c r="E109" s="46" t="str">
        <f t="shared" si="6"/>
        <v>Tuesday</v>
      </c>
      <c r="F109" s="48">
        <f t="shared" si="7"/>
        <v>0</v>
      </c>
    </row>
    <row r="110" spans="1:6" x14ac:dyDescent="0.25">
      <c r="B110" s="45" t="str">
        <f>Shift_3</f>
        <v>2pm-6pm</v>
      </c>
      <c r="C110" s="46" t="str">
        <f>'Monthly Schedule'!H31</f>
        <v>…</v>
      </c>
      <c r="D110" s="46">
        <f>Dur_3</f>
        <v>4</v>
      </c>
      <c r="E110" s="46" t="str">
        <f t="shared" si="6"/>
        <v>Tuesday</v>
      </c>
      <c r="F110" s="48">
        <f t="shared" si="7"/>
        <v>0</v>
      </c>
    </row>
    <row r="111" spans="1:6" x14ac:dyDescent="0.25">
      <c r="B111" s="45" t="str">
        <f>Shift_4</f>
        <v>6pm-10pm</v>
      </c>
      <c r="C111" s="46" t="str">
        <f>'Monthly Schedule'!H32</f>
        <v>…</v>
      </c>
      <c r="D111" s="46">
        <f>Dur_4</f>
        <v>4</v>
      </c>
      <c r="E111" s="46" t="str">
        <f t="shared" si="6"/>
        <v>Tuesday</v>
      </c>
      <c r="F111" s="48">
        <f t="shared" si="7"/>
        <v>0</v>
      </c>
    </row>
    <row r="112" spans="1:6" x14ac:dyDescent="0.25">
      <c r="B112" s="45" t="str">
        <f>Shift_5</f>
        <v>10pm-2am</v>
      </c>
      <c r="C112" s="46" t="str">
        <f>'Monthly Schedule'!H33</f>
        <v>…</v>
      </c>
      <c r="D112" s="46">
        <f>Dur_5</f>
        <v>4</v>
      </c>
      <c r="E112" s="46" t="str">
        <f t="shared" si="6"/>
        <v>Tuesday</v>
      </c>
      <c r="F112" s="48">
        <f t="shared" si="7"/>
        <v>0</v>
      </c>
    </row>
    <row r="113" spans="1:6" x14ac:dyDescent="0.25">
      <c r="B113" s="45" t="str">
        <f>Shift_6</f>
        <v>2am-6am</v>
      </c>
      <c r="C113" s="46" t="str">
        <f>'Monthly Schedule'!H34</f>
        <v>…</v>
      </c>
      <c r="D113" s="46">
        <f>Dur_6</f>
        <v>4</v>
      </c>
      <c r="E113" s="46" t="str">
        <f t="shared" si="6"/>
        <v>Tuesday</v>
      </c>
      <c r="F113" s="48">
        <f t="shared" si="7"/>
        <v>0</v>
      </c>
    </row>
    <row r="114" spans="1:6" x14ac:dyDescent="0.25">
      <c r="A114" s="18"/>
      <c r="B114" s="45" t="str">
        <f>Shift_7</f>
        <v>-</v>
      </c>
      <c r="C114" s="46" t="str">
        <f>'Monthly Schedule'!H35</f>
        <v>…</v>
      </c>
      <c r="D114" s="46">
        <f>Dur_7</f>
        <v>0</v>
      </c>
      <c r="E114" s="46" t="str">
        <f t="shared" si="6"/>
        <v>Tuesday</v>
      </c>
      <c r="F114" s="48">
        <f t="shared" si="7"/>
        <v>0</v>
      </c>
    </row>
    <row r="115" spans="1:6" x14ac:dyDescent="0.25">
      <c r="B115" s="45" t="str">
        <f>Shift_1</f>
        <v>6am-10am</v>
      </c>
      <c r="C115" s="46" t="str">
        <f>'Monthly Schedule'!L29</f>
        <v>…</v>
      </c>
      <c r="D115" s="46">
        <f>Dur_1</f>
        <v>4</v>
      </c>
      <c r="E115" s="46" t="str">
        <f t="shared" si="6"/>
        <v>Wednesday</v>
      </c>
      <c r="F115" s="48">
        <f t="shared" si="7"/>
        <v>0</v>
      </c>
    </row>
    <row r="116" spans="1:6" x14ac:dyDescent="0.25">
      <c r="B116" s="45" t="str">
        <f>Shift_2</f>
        <v>10am-2pm</v>
      </c>
      <c r="C116" s="46" t="str">
        <f>'Monthly Schedule'!L30</f>
        <v>…</v>
      </c>
      <c r="D116" s="46">
        <f>Dur_2</f>
        <v>4</v>
      </c>
      <c r="E116" s="46" t="str">
        <f t="shared" si="6"/>
        <v>Wednesday</v>
      </c>
      <c r="F116" s="48">
        <f t="shared" si="7"/>
        <v>0</v>
      </c>
    </row>
    <row r="117" spans="1:6" x14ac:dyDescent="0.25">
      <c r="B117" s="45" t="str">
        <f>Shift_3</f>
        <v>2pm-6pm</v>
      </c>
      <c r="C117" s="46" t="str">
        <f>'Monthly Schedule'!L31</f>
        <v>…</v>
      </c>
      <c r="D117" s="46">
        <f>Dur_3</f>
        <v>4</v>
      </c>
      <c r="E117" s="46" t="str">
        <f t="shared" ref="E117:E180" si="8">E68</f>
        <v>Wednesday</v>
      </c>
      <c r="F117" s="48">
        <f t="shared" si="7"/>
        <v>0</v>
      </c>
    </row>
    <row r="118" spans="1:6" x14ac:dyDescent="0.25">
      <c r="B118" s="45" t="str">
        <f>Shift_4</f>
        <v>6pm-10pm</v>
      </c>
      <c r="C118" s="46" t="str">
        <f>'Monthly Schedule'!L32</f>
        <v>…</v>
      </c>
      <c r="D118" s="46">
        <f>Dur_4</f>
        <v>4</v>
      </c>
      <c r="E118" s="46" t="str">
        <f t="shared" si="8"/>
        <v>Wednesday</v>
      </c>
      <c r="F118" s="48">
        <f t="shared" si="7"/>
        <v>0</v>
      </c>
    </row>
    <row r="119" spans="1:6" x14ac:dyDescent="0.25">
      <c r="B119" s="45" t="str">
        <f>Shift_5</f>
        <v>10pm-2am</v>
      </c>
      <c r="C119" s="46" t="str">
        <f>'Monthly Schedule'!L33</f>
        <v>…</v>
      </c>
      <c r="D119" s="46">
        <f>Dur_5</f>
        <v>4</v>
      </c>
      <c r="E119" s="46" t="str">
        <f t="shared" si="8"/>
        <v>Wednesday</v>
      </c>
      <c r="F119" s="48">
        <f t="shared" si="7"/>
        <v>0</v>
      </c>
    </row>
    <row r="120" spans="1:6" x14ac:dyDescent="0.25">
      <c r="B120" s="45" t="str">
        <f>Shift_6</f>
        <v>2am-6am</v>
      </c>
      <c r="C120" s="46" t="str">
        <f>'Monthly Schedule'!L34</f>
        <v>…</v>
      </c>
      <c r="D120" s="46">
        <f>Dur_6</f>
        <v>4</v>
      </c>
      <c r="E120" s="46" t="str">
        <f t="shared" si="8"/>
        <v>Wednesday</v>
      </c>
      <c r="F120" s="48">
        <f t="shared" si="7"/>
        <v>0</v>
      </c>
    </row>
    <row r="121" spans="1:6" x14ac:dyDescent="0.25">
      <c r="A121" s="18"/>
      <c r="B121" s="45" t="str">
        <f>Shift_7</f>
        <v>-</v>
      </c>
      <c r="C121" s="46" t="str">
        <f>'Monthly Schedule'!L35</f>
        <v>…</v>
      </c>
      <c r="D121" s="46">
        <f>Dur_7</f>
        <v>0</v>
      </c>
      <c r="E121" s="46" t="str">
        <f t="shared" si="8"/>
        <v>Wednesday</v>
      </c>
      <c r="F121" s="48">
        <f t="shared" si="7"/>
        <v>0</v>
      </c>
    </row>
    <row r="122" spans="1:6" x14ac:dyDescent="0.25">
      <c r="B122" s="45" t="str">
        <f>Shift_1</f>
        <v>6am-10am</v>
      </c>
      <c r="C122" s="46" t="str">
        <f>'Monthly Schedule'!P29</f>
        <v>…</v>
      </c>
      <c r="D122" s="46">
        <f>Dur_1</f>
        <v>4</v>
      </c>
      <c r="E122" s="46" t="str">
        <f t="shared" si="8"/>
        <v>Thursday</v>
      </c>
      <c r="F122" s="48">
        <f t="shared" si="7"/>
        <v>0</v>
      </c>
    </row>
    <row r="123" spans="1:6" x14ac:dyDescent="0.25">
      <c r="B123" s="45" t="str">
        <f>Shift_2</f>
        <v>10am-2pm</v>
      </c>
      <c r="C123" s="46" t="str">
        <f>'Monthly Schedule'!P30</f>
        <v>…</v>
      </c>
      <c r="D123" s="46">
        <f>Dur_2</f>
        <v>4</v>
      </c>
      <c r="E123" s="46" t="str">
        <f t="shared" si="8"/>
        <v>Thursday</v>
      </c>
      <c r="F123" s="48">
        <f t="shared" si="7"/>
        <v>0</v>
      </c>
    </row>
    <row r="124" spans="1:6" x14ac:dyDescent="0.25">
      <c r="B124" s="45" t="str">
        <f>Shift_3</f>
        <v>2pm-6pm</v>
      </c>
      <c r="C124" s="46" t="str">
        <f>'Monthly Schedule'!P31</f>
        <v>…</v>
      </c>
      <c r="D124" s="46">
        <f>Dur_3</f>
        <v>4</v>
      </c>
      <c r="E124" s="46" t="str">
        <f t="shared" si="8"/>
        <v>Thursday</v>
      </c>
      <c r="F124" s="48">
        <f t="shared" si="7"/>
        <v>0</v>
      </c>
    </row>
    <row r="125" spans="1:6" x14ac:dyDescent="0.25">
      <c r="B125" s="45" t="str">
        <f>Shift_4</f>
        <v>6pm-10pm</v>
      </c>
      <c r="C125" s="46" t="str">
        <f>'Monthly Schedule'!P32</f>
        <v>…</v>
      </c>
      <c r="D125" s="46">
        <f>Dur_4</f>
        <v>4</v>
      </c>
      <c r="E125" s="46" t="str">
        <f t="shared" si="8"/>
        <v>Thursday</v>
      </c>
      <c r="F125" s="48">
        <f t="shared" si="7"/>
        <v>0</v>
      </c>
    </row>
    <row r="126" spans="1:6" x14ac:dyDescent="0.25">
      <c r="B126" s="45" t="str">
        <f>Shift_5</f>
        <v>10pm-2am</v>
      </c>
      <c r="C126" s="46" t="str">
        <f>'Monthly Schedule'!P33</f>
        <v>…</v>
      </c>
      <c r="D126" s="46">
        <f>Dur_5</f>
        <v>4</v>
      </c>
      <c r="E126" s="46" t="str">
        <f t="shared" si="8"/>
        <v>Thursday</v>
      </c>
      <c r="F126" s="48">
        <f t="shared" si="7"/>
        <v>0</v>
      </c>
    </row>
    <row r="127" spans="1:6" x14ac:dyDescent="0.25">
      <c r="B127" s="45" t="str">
        <f>Shift_6</f>
        <v>2am-6am</v>
      </c>
      <c r="C127" s="46" t="str">
        <f>'Monthly Schedule'!P34</f>
        <v>…</v>
      </c>
      <c r="D127" s="46">
        <f>Dur_6</f>
        <v>4</v>
      </c>
      <c r="E127" s="46" t="str">
        <f t="shared" si="8"/>
        <v>Thursday</v>
      </c>
      <c r="F127" s="48">
        <f t="shared" si="7"/>
        <v>0</v>
      </c>
    </row>
    <row r="128" spans="1:6" x14ac:dyDescent="0.25">
      <c r="A128" s="18"/>
      <c r="B128" s="45" t="str">
        <f>Shift_7</f>
        <v>-</v>
      </c>
      <c r="C128" s="46" t="str">
        <f>'Monthly Schedule'!P35</f>
        <v>…</v>
      </c>
      <c r="D128" s="46">
        <f>Dur_7</f>
        <v>0</v>
      </c>
      <c r="E128" s="46" t="str">
        <f t="shared" si="8"/>
        <v>Thursday</v>
      </c>
      <c r="F128" s="48">
        <f t="shared" si="7"/>
        <v>0</v>
      </c>
    </row>
    <row r="129" spans="1:6" x14ac:dyDescent="0.25">
      <c r="B129" s="45" t="str">
        <f>Shift_1</f>
        <v>6am-10am</v>
      </c>
      <c r="C129" s="46" t="str">
        <f>'Monthly Schedule'!T29</f>
        <v>…</v>
      </c>
      <c r="D129" s="46">
        <f>Dur_1</f>
        <v>4</v>
      </c>
      <c r="E129" s="46" t="str">
        <f t="shared" si="8"/>
        <v>Friday</v>
      </c>
      <c r="F129" s="48">
        <f t="shared" si="7"/>
        <v>0</v>
      </c>
    </row>
    <row r="130" spans="1:6" x14ac:dyDescent="0.25">
      <c r="B130" s="45" t="str">
        <f>Shift_2</f>
        <v>10am-2pm</v>
      </c>
      <c r="C130" s="46" t="str">
        <f>'Monthly Schedule'!T30</f>
        <v>…</v>
      </c>
      <c r="D130" s="46">
        <f>Dur_2</f>
        <v>4</v>
      </c>
      <c r="E130" s="46" t="str">
        <f t="shared" si="8"/>
        <v>Friday</v>
      </c>
      <c r="F130" s="48">
        <f t="shared" si="7"/>
        <v>0</v>
      </c>
    </row>
    <row r="131" spans="1:6" x14ac:dyDescent="0.25">
      <c r="B131" s="45" t="str">
        <f>Shift_3</f>
        <v>2pm-6pm</v>
      </c>
      <c r="C131" s="46" t="str">
        <f>'Monthly Schedule'!T31</f>
        <v>…</v>
      </c>
      <c r="D131" s="46">
        <f>Dur_3</f>
        <v>4</v>
      </c>
      <c r="E131" s="46" t="str">
        <f t="shared" si="8"/>
        <v>Friday</v>
      </c>
      <c r="F131" s="48">
        <f t="shared" si="7"/>
        <v>0</v>
      </c>
    </row>
    <row r="132" spans="1:6" x14ac:dyDescent="0.25">
      <c r="B132" s="45" t="str">
        <f>Shift_4</f>
        <v>6pm-10pm</v>
      </c>
      <c r="C132" s="46" t="str">
        <f>'Monthly Schedule'!T32</f>
        <v>…</v>
      </c>
      <c r="D132" s="46">
        <f>Dur_4</f>
        <v>4</v>
      </c>
      <c r="E132" s="46" t="str">
        <f t="shared" si="8"/>
        <v>Friday</v>
      </c>
      <c r="F132" s="48">
        <f t="shared" ref="F132:F195" si="9">IF(C132="…",0,1)</f>
        <v>0</v>
      </c>
    </row>
    <row r="133" spans="1:6" x14ac:dyDescent="0.25">
      <c r="B133" s="45" t="str">
        <f>Shift_5</f>
        <v>10pm-2am</v>
      </c>
      <c r="C133" s="46" t="str">
        <f>'Monthly Schedule'!T33</f>
        <v>…</v>
      </c>
      <c r="D133" s="46">
        <f>Dur_5</f>
        <v>4</v>
      </c>
      <c r="E133" s="46" t="str">
        <f t="shared" si="8"/>
        <v>Friday</v>
      </c>
      <c r="F133" s="48">
        <f t="shared" si="9"/>
        <v>0</v>
      </c>
    </row>
    <row r="134" spans="1:6" x14ac:dyDescent="0.25">
      <c r="B134" s="45" t="str">
        <f>Shift_6</f>
        <v>2am-6am</v>
      </c>
      <c r="C134" s="46" t="str">
        <f>'Monthly Schedule'!T34</f>
        <v>…</v>
      </c>
      <c r="D134" s="46">
        <f>Dur_6</f>
        <v>4</v>
      </c>
      <c r="E134" s="46" t="str">
        <f t="shared" si="8"/>
        <v>Friday</v>
      </c>
      <c r="F134" s="48">
        <f t="shared" si="9"/>
        <v>0</v>
      </c>
    </row>
    <row r="135" spans="1:6" x14ac:dyDescent="0.25">
      <c r="A135" s="18"/>
      <c r="B135" s="45" t="str">
        <f>Shift_7</f>
        <v>-</v>
      </c>
      <c r="C135" s="46" t="str">
        <f>'Monthly Schedule'!T35</f>
        <v>…</v>
      </c>
      <c r="D135" s="46">
        <f>Dur_7</f>
        <v>0</v>
      </c>
      <c r="E135" s="46" t="str">
        <f t="shared" si="8"/>
        <v>Friday</v>
      </c>
      <c r="F135" s="48">
        <f t="shared" si="9"/>
        <v>0</v>
      </c>
    </row>
    <row r="136" spans="1:6" x14ac:dyDescent="0.25">
      <c r="B136" s="45" t="str">
        <f>Shift_1</f>
        <v>6am-10am</v>
      </c>
      <c r="C136" s="46" t="str">
        <f>'Monthly Schedule'!X29</f>
        <v>…</v>
      </c>
      <c r="D136" s="46">
        <f>Dur_1</f>
        <v>4</v>
      </c>
      <c r="E136" s="46" t="str">
        <f t="shared" si="8"/>
        <v>Saturday</v>
      </c>
      <c r="F136" s="48">
        <f t="shared" si="9"/>
        <v>0</v>
      </c>
    </row>
    <row r="137" spans="1:6" x14ac:dyDescent="0.25">
      <c r="B137" s="45" t="str">
        <f>Shift_2</f>
        <v>10am-2pm</v>
      </c>
      <c r="C137" s="46" t="str">
        <f>'Monthly Schedule'!X30</f>
        <v>…</v>
      </c>
      <c r="D137" s="46">
        <f>Dur_2</f>
        <v>4</v>
      </c>
      <c r="E137" s="46" t="str">
        <f t="shared" si="8"/>
        <v>Saturday</v>
      </c>
      <c r="F137" s="48">
        <f t="shared" si="9"/>
        <v>0</v>
      </c>
    </row>
    <row r="138" spans="1:6" x14ac:dyDescent="0.25">
      <c r="B138" s="45" t="str">
        <f>Shift_3</f>
        <v>2pm-6pm</v>
      </c>
      <c r="C138" s="46" t="str">
        <f>'Monthly Schedule'!X31</f>
        <v>…</v>
      </c>
      <c r="D138" s="46">
        <f>Dur_3</f>
        <v>4</v>
      </c>
      <c r="E138" s="46" t="str">
        <f t="shared" si="8"/>
        <v>Saturday</v>
      </c>
      <c r="F138" s="48">
        <f t="shared" si="9"/>
        <v>0</v>
      </c>
    </row>
    <row r="139" spans="1:6" x14ac:dyDescent="0.25">
      <c r="B139" s="45" t="str">
        <f>Shift_4</f>
        <v>6pm-10pm</v>
      </c>
      <c r="C139" s="46" t="str">
        <f>'Monthly Schedule'!X32</f>
        <v>…</v>
      </c>
      <c r="D139" s="46">
        <f>Dur_4</f>
        <v>4</v>
      </c>
      <c r="E139" s="46" t="str">
        <f t="shared" si="8"/>
        <v>Saturday</v>
      </c>
      <c r="F139" s="48">
        <f t="shared" si="9"/>
        <v>0</v>
      </c>
    </row>
    <row r="140" spans="1:6" x14ac:dyDescent="0.25">
      <c r="B140" s="45" t="str">
        <f>Shift_5</f>
        <v>10pm-2am</v>
      </c>
      <c r="C140" s="46" t="str">
        <f>'Monthly Schedule'!X33</f>
        <v>…</v>
      </c>
      <c r="D140" s="46">
        <f>Dur_5</f>
        <v>4</v>
      </c>
      <c r="E140" s="46" t="str">
        <f t="shared" si="8"/>
        <v>Saturday</v>
      </c>
      <c r="F140" s="48">
        <f t="shared" si="9"/>
        <v>0</v>
      </c>
    </row>
    <row r="141" spans="1:6" x14ac:dyDescent="0.25">
      <c r="B141" s="45" t="str">
        <f>Shift_6</f>
        <v>2am-6am</v>
      </c>
      <c r="C141" s="46" t="str">
        <f>'Monthly Schedule'!X34</f>
        <v>…</v>
      </c>
      <c r="D141" s="46">
        <f>Dur_6</f>
        <v>4</v>
      </c>
      <c r="E141" s="46" t="str">
        <f t="shared" si="8"/>
        <v>Saturday</v>
      </c>
      <c r="F141" s="48">
        <f t="shared" si="9"/>
        <v>0</v>
      </c>
    </row>
    <row r="142" spans="1:6" x14ac:dyDescent="0.25">
      <c r="A142" s="18"/>
      <c r="B142" s="45" t="str">
        <f>Shift_7</f>
        <v>-</v>
      </c>
      <c r="C142" s="46" t="str">
        <f>'Monthly Schedule'!X35</f>
        <v>…</v>
      </c>
      <c r="D142" s="46">
        <f>Dur_7</f>
        <v>0</v>
      </c>
      <c r="E142" s="46" t="str">
        <f t="shared" si="8"/>
        <v>Saturday</v>
      </c>
      <c r="F142" s="48">
        <f t="shared" si="9"/>
        <v>0</v>
      </c>
    </row>
    <row r="143" spans="1:6" x14ac:dyDescent="0.25">
      <c r="B143" s="45" t="str">
        <f>Shift_1</f>
        <v>6am-10am</v>
      </c>
      <c r="C143" s="46" t="str">
        <f>'Monthly Schedule'!AB29</f>
        <v>…</v>
      </c>
      <c r="D143" s="46">
        <f>Dur_1</f>
        <v>4</v>
      </c>
      <c r="E143" s="46" t="str">
        <f t="shared" si="8"/>
        <v>Sunday</v>
      </c>
      <c r="F143" s="48">
        <f t="shared" si="9"/>
        <v>0</v>
      </c>
    </row>
    <row r="144" spans="1:6" x14ac:dyDescent="0.25">
      <c r="B144" s="45" t="str">
        <f>Shift_2</f>
        <v>10am-2pm</v>
      </c>
      <c r="C144" s="46" t="str">
        <f>'Monthly Schedule'!AB30</f>
        <v>…</v>
      </c>
      <c r="D144" s="46">
        <f>Dur_2</f>
        <v>4</v>
      </c>
      <c r="E144" s="46" t="str">
        <f t="shared" si="8"/>
        <v>Sunday</v>
      </c>
      <c r="F144" s="48">
        <f t="shared" si="9"/>
        <v>0</v>
      </c>
    </row>
    <row r="145" spans="1:6" x14ac:dyDescent="0.25">
      <c r="B145" s="45" t="str">
        <f>Shift_3</f>
        <v>2pm-6pm</v>
      </c>
      <c r="C145" s="46" t="str">
        <f>'Monthly Schedule'!AB31</f>
        <v>…</v>
      </c>
      <c r="D145" s="46">
        <f>Dur_3</f>
        <v>4</v>
      </c>
      <c r="E145" s="46" t="str">
        <f t="shared" si="8"/>
        <v>Sunday</v>
      </c>
      <c r="F145" s="48">
        <f t="shared" si="9"/>
        <v>0</v>
      </c>
    </row>
    <row r="146" spans="1:6" x14ac:dyDescent="0.25">
      <c r="B146" s="45" t="str">
        <f>Shift_4</f>
        <v>6pm-10pm</v>
      </c>
      <c r="C146" s="46" t="str">
        <f>'Monthly Schedule'!AB32</f>
        <v>…</v>
      </c>
      <c r="D146" s="46">
        <f>Dur_4</f>
        <v>4</v>
      </c>
      <c r="E146" s="46" t="str">
        <f t="shared" si="8"/>
        <v>Sunday</v>
      </c>
      <c r="F146" s="48">
        <f t="shared" si="9"/>
        <v>0</v>
      </c>
    </row>
    <row r="147" spans="1:6" x14ac:dyDescent="0.25">
      <c r="B147" s="45" t="str">
        <f>Shift_5</f>
        <v>10pm-2am</v>
      </c>
      <c r="C147" s="46" t="str">
        <f>'Monthly Schedule'!AB33</f>
        <v>…</v>
      </c>
      <c r="D147" s="46">
        <f>Dur_5</f>
        <v>4</v>
      </c>
      <c r="E147" s="46" t="str">
        <f t="shared" si="8"/>
        <v>Sunday</v>
      </c>
      <c r="F147" s="48">
        <f t="shared" si="9"/>
        <v>0</v>
      </c>
    </row>
    <row r="148" spans="1:6" x14ac:dyDescent="0.25">
      <c r="B148" s="45" t="str">
        <f>Shift_6</f>
        <v>2am-6am</v>
      </c>
      <c r="C148" s="46" t="str">
        <f>'Monthly Schedule'!AB34</f>
        <v>…</v>
      </c>
      <c r="D148" s="46">
        <f>Dur_6</f>
        <v>4</v>
      </c>
      <c r="E148" s="46" t="str">
        <f t="shared" si="8"/>
        <v>Sunday</v>
      </c>
      <c r="F148" s="48">
        <f t="shared" si="9"/>
        <v>0</v>
      </c>
    </row>
    <row r="149" spans="1:6" x14ac:dyDescent="0.25">
      <c r="A149" s="18"/>
      <c r="B149" s="45" t="str">
        <f>Shift_7</f>
        <v>-</v>
      </c>
      <c r="C149" s="46" t="str">
        <f>'Monthly Schedule'!AB35</f>
        <v>…</v>
      </c>
      <c r="D149" s="46">
        <f>Dur_7</f>
        <v>0</v>
      </c>
      <c r="E149" s="46" t="str">
        <f t="shared" si="8"/>
        <v>Sunday</v>
      </c>
      <c r="F149" s="48">
        <f t="shared" si="9"/>
        <v>0</v>
      </c>
    </row>
    <row r="150" spans="1:6" x14ac:dyDescent="0.25">
      <c r="B150" s="45" t="str">
        <f>Shift_1</f>
        <v>6am-10am</v>
      </c>
      <c r="C150" s="46" t="str">
        <f>'Monthly Schedule'!D40</f>
        <v>…</v>
      </c>
      <c r="D150" s="46">
        <f>Dur_1</f>
        <v>4</v>
      </c>
      <c r="E150" s="46" t="str">
        <f t="shared" si="8"/>
        <v>Monday</v>
      </c>
      <c r="F150" s="48">
        <f t="shared" si="9"/>
        <v>0</v>
      </c>
    </row>
    <row r="151" spans="1:6" x14ac:dyDescent="0.25">
      <c r="B151" s="45" t="str">
        <f>Shift_2</f>
        <v>10am-2pm</v>
      </c>
      <c r="C151" s="46" t="str">
        <f>'Monthly Schedule'!D41</f>
        <v>…</v>
      </c>
      <c r="D151" s="46">
        <f>Dur_2</f>
        <v>4</v>
      </c>
      <c r="E151" s="46" t="str">
        <f t="shared" si="8"/>
        <v>Monday</v>
      </c>
      <c r="F151" s="48">
        <f t="shared" si="9"/>
        <v>0</v>
      </c>
    </row>
    <row r="152" spans="1:6" x14ac:dyDescent="0.25">
      <c r="B152" s="45" t="str">
        <f>Shift_3</f>
        <v>2pm-6pm</v>
      </c>
      <c r="C152" s="46" t="str">
        <f>'Monthly Schedule'!D42</f>
        <v>…</v>
      </c>
      <c r="D152" s="46">
        <f>Dur_3</f>
        <v>4</v>
      </c>
      <c r="E152" s="46" t="str">
        <f t="shared" si="8"/>
        <v>Monday</v>
      </c>
      <c r="F152" s="48">
        <f t="shared" si="9"/>
        <v>0</v>
      </c>
    </row>
    <row r="153" spans="1:6" x14ac:dyDescent="0.25">
      <c r="B153" s="45" t="str">
        <f>Shift_4</f>
        <v>6pm-10pm</v>
      </c>
      <c r="C153" s="46" t="str">
        <f>'Monthly Schedule'!D43</f>
        <v>…</v>
      </c>
      <c r="D153" s="46">
        <f>Dur_4</f>
        <v>4</v>
      </c>
      <c r="E153" s="46" t="str">
        <f t="shared" si="8"/>
        <v>Monday</v>
      </c>
      <c r="F153" s="48">
        <f t="shared" si="9"/>
        <v>0</v>
      </c>
    </row>
    <row r="154" spans="1:6" x14ac:dyDescent="0.25">
      <c r="B154" s="45" t="str">
        <f>Shift_5</f>
        <v>10pm-2am</v>
      </c>
      <c r="C154" s="46" t="str">
        <f>'Monthly Schedule'!D44</f>
        <v>…</v>
      </c>
      <c r="D154" s="46">
        <f>Dur_5</f>
        <v>4</v>
      </c>
      <c r="E154" s="46" t="str">
        <f t="shared" si="8"/>
        <v>Monday</v>
      </c>
      <c r="F154" s="48">
        <f t="shared" si="9"/>
        <v>0</v>
      </c>
    </row>
    <row r="155" spans="1:6" x14ac:dyDescent="0.25">
      <c r="B155" s="45" t="str">
        <f>Shift_6</f>
        <v>2am-6am</v>
      </c>
      <c r="C155" s="46" t="str">
        <f>'Monthly Schedule'!D45</f>
        <v>…</v>
      </c>
      <c r="D155" s="46">
        <f>Dur_6</f>
        <v>4</v>
      </c>
      <c r="E155" s="46" t="str">
        <f t="shared" si="8"/>
        <v>Monday</v>
      </c>
      <c r="F155" s="48">
        <f t="shared" si="9"/>
        <v>0</v>
      </c>
    </row>
    <row r="156" spans="1:6" x14ac:dyDescent="0.25">
      <c r="A156" s="18"/>
      <c r="B156" s="45" t="str">
        <f>Shift_7</f>
        <v>-</v>
      </c>
      <c r="C156" s="46" t="str">
        <f>'Monthly Schedule'!D46</f>
        <v>…</v>
      </c>
      <c r="D156" s="46">
        <f>Dur_7</f>
        <v>0</v>
      </c>
      <c r="E156" s="46" t="str">
        <f t="shared" si="8"/>
        <v>Monday</v>
      </c>
      <c r="F156" s="48">
        <f t="shared" si="9"/>
        <v>0</v>
      </c>
    </row>
    <row r="157" spans="1:6" x14ac:dyDescent="0.25">
      <c r="B157" s="45" t="str">
        <f>Shift_1</f>
        <v>6am-10am</v>
      </c>
      <c r="C157" s="46" t="str">
        <f>'Monthly Schedule'!H40</f>
        <v>…</v>
      </c>
      <c r="D157" s="46">
        <f>Dur_1</f>
        <v>4</v>
      </c>
      <c r="E157" s="46" t="str">
        <f t="shared" si="8"/>
        <v>Tuesday</v>
      </c>
      <c r="F157" s="48">
        <f t="shared" si="9"/>
        <v>0</v>
      </c>
    </row>
    <row r="158" spans="1:6" x14ac:dyDescent="0.25">
      <c r="B158" s="45" t="str">
        <f>Shift_2</f>
        <v>10am-2pm</v>
      </c>
      <c r="C158" s="46" t="str">
        <f>'Monthly Schedule'!H41</f>
        <v>…</v>
      </c>
      <c r="D158" s="46">
        <f>Dur_2</f>
        <v>4</v>
      </c>
      <c r="E158" s="46" t="str">
        <f t="shared" si="8"/>
        <v>Tuesday</v>
      </c>
      <c r="F158" s="48">
        <f t="shared" si="9"/>
        <v>0</v>
      </c>
    </row>
    <row r="159" spans="1:6" x14ac:dyDescent="0.25">
      <c r="B159" s="45" t="str">
        <f>Shift_3</f>
        <v>2pm-6pm</v>
      </c>
      <c r="C159" s="46" t="str">
        <f>'Monthly Schedule'!H42</f>
        <v>…</v>
      </c>
      <c r="D159" s="46">
        <f>Dur_3</f>
        <v>4</v>
      </c>
      <c r="E159" s="46" t="str">
        <f t="shared" si="8"/>
        <v>Tuesday</v>
      </c>
      <c r="F159" s="48">
        <f t="shared" si="9"/>
        <v>0</v>
      </c>
    </row>
    <row r="160" spans="1:6" x14ac:dyDescent="0.25">
      <c r="B160" s="45" t="str">
        <f>Shift_4</f>
        <v>6pm-10pm</v>
      </c>
      <c r="C160" s="46" t="str">
        <f>'Monthly Schedule'!H43</f>
        <v>…</v>
      </c>
      <c r="D160" s="46">
        <f>Dur_4</f>
        <v>4</v>
      </c>
      <c r="E160" s="46" t="str">
        <f t="shared" si="8"/>
        <v>Tuesday</v>
      </c>
      <c r="F160" s="48">
        <f t="shared" si="9"/>
        <v>0</v>
      </c>
    </row>
    <row r="161" spans="1:6" x14ac:dyDescent="0.25">
      <c r="B161" s="45" t="str">
        <f>Shift_5</f>
        <v>10pm-2am</v>
      </c>
      <c r="C161" s="46" t="str">
        <f>'Monthly Schedule'!H44</f>
        <v>…</v>
      </c>
      <c r="D161" s="46">
        <f>Dur_5</f>
        <v>4</v>
      </c>
      <c r="E161" s="46" t="str">
        <f t="shared" si="8"/>
        <v>Tuesday</v>
      </c>
      <c r="F161" s="48">
        <f t="shared" si="9"/>
        <v>0</v>
      </c>
    </row>
    <row r="162" spans="1:6" x14ac:dyDescent="0.25">
      <c r="B162" s="45" t="str">
        <f>Shift_6</f>
        <v>2am-6am</v>
      </c>
      <c r="C162" s="46" t="str">
        <f>'Monthly Schedule'!H45</f>
        <v>…</v>
      </c>
      <c r="D162" s="46">
        <f>Dur_6</f>
        <v>4</v>
      </c>
      <c r="E162" s="46" t="str">
        <f t="shared" si="8"/>
        <v>Tuesday</v>
      </c>
      <c r="F162" s="48">
        <f t="shared" si="9"/>
        <v>0</v>
      </c>
    </row>
    <row r="163" spans="1:6" x14ac:dyDescent="0.25">
      <c r="A163" s="18"/>
      <c r="B163" s="45" t="str">
        <f>Shift_7</f>
        <v>-</v>
      </c>
      <c r="C163" s="46" t="str">
        <f>'Monthly Schedule'!H46</f>
        <v>…</v>
      </c>
      <c r="D163" s="46">
        <f>Dur_7</f>
        <v>0</v>
      </c>
      <c r="E163" s="46" t="str">
        <f t="shared" si="8"/>
        <v>Tuesday</v>
      </c>
      <c r="F163" s="48">
        <f t="shared" si="9"/>
        <v>0</v>
      </c>
    </row>
    <row r="164" spans="1:6" x14ac:dyDescent="0.25">
      <c r="B164" s="45" t="str">
        <f>Shift_1</f>
        <v>6am-10am</v>
      </c>
      <c r="C164" s="46" t="str">
        <f>'Monthly Schedule'!L40</f>
        <v>…</v>
      </c>
      <c r="D164" s="46">
        <f>Dur_1</f>
        <v>4</v>
      </c>
      <c r="E164" s="46" t="str">
        <f t="shared" si="8"/>
        <v>Wednesday</v>
      </c>
      <c r="F164" s="48">
        <f t="shared" si="9"/>
        <v>0</v>
      </c>
    </row>
    <row r="165" spans="1:6" x14ac:dyDescent="0.25">
      <c r="B165" s="45" t="str">
        <f>Shift_2</f>
        <v>10am-2pm</v>
      </c>
      <c r="C165" s="46" t="str">
        <f>'Monthly Schedule'!L41</f>
        <v>…</v>
      </c>
      <c r="D165" s="46">
        <f>Dur_2</f>
        <v>4</v>
      </c>
      <c r="E165" s="46" t="str">
        <f t="shared" si="8"/>
        <v>Wednesday</v>
      </c>
      <c r="F165" s="48">
        <f t="shared" si="9"/>
        <v>0</v>
      </c>
    </row>
    <row r="166" spans="1:6" x14ac:dyDescent="0.25">
      <c r="B166" s="45" t="str">
        <f>Shift_3</f>
        <v>2pm-6pm</v>
      </c>
      <c r="C166" s="46" t="str">
        <f>'Monthly Schedule'!L42</f>
        <v>…</v>
      </c>
      <c r="D166" s="46">
        <f>Dur_3</f>
        <v>4</v>
      </c>
      <c r="E166" s="46" t="str">
        <f t="shared" si="8"/>
        <v>Wednesday</v>
      </c>
      <c r="F166" s="48">
        <f t="shared" si="9"/>
        <v>0</v>
      </c>
    </row>
    <row r="167" spans="1:6" x14ac:dyDescent="0.25">
      <c r="B167" s="45" t="str">
        <f>Shift_4</f>
        <v>6pm-10pm</v>
      </c>
      <c r="C167" s="46" t="str">
        <f>'Monthly Schedule'!L43</f>
        <v>…</v>
      </c>
      <c r="D167" s="46">
        <f>Dur_4</f>
        <v>4</v>
      </c>
      <c r="E167" s="46" t="str">
        <f t="shared" si="8"/>
        <v>Wednesday</v>
      </c>
      <c r="F167" s="48">
        <f t="shared" si="9"/>
        <v>0</v>
      </c>
    </row>
    <row r="168" spans="1:6" x14ac:dyDescent="0.25">
      <c r="B168" s="45" t="str">
        <f>Shift_5</f>
        <v>10pm-2am</v>
      </c>
      <c r="C168" s="46" t="str">
        <f>'Monthly Schedule'!L44</f>
        <v>…</v>
      </c>
      <c r="D168" s="46">
        <f>Dur_5</f>
        <v>4</v>
      </c>
      <c r="E168" s="46" t="str">
        <f t="shared" si="8"/>
        <v>Wednesday</v>
      </c>
      <c r="F168" s="48">
        <f t="shared" si="9"/>
        <v>0</v>
      </c>
    </row>
    <row r="169" spans="1:6" x14ac:dyDescent="0.25">
      <c r="B169" s="45" t="str">
        <f>Shift_6</f>
        <v>2am-6am</v>
      </c>
      <c r="C169" s="46" t="str">
        <f>'Monthly Schedule'!L45</f>
        <v>…</v>
      </c>
      <c r="D169" s="46">
        <f>Dur_6</f>
        <v>4</v>
      </c>
      <c r="E169" s="46" t="str">
        <f t="shared" si="8"/>
        <v>Wednesday</v>
      </c>
      <c r="F169" s="48">
        <f t="shared" si="9"/>
        <v>0</v>
      </c>
    </row>
    <row r="170" spans="1:6" x14ac:dyDescent="0.25">
      <c r="A170" s="18"/>
      <c r="B170" s="45" t="str">
        <f>Shift_7</f>
        <v>-</v>
      </c>
      <c r="C170" s="46" t="str">
        <f>'Monthly Schedule'!L46</f>
        <v>…</v>
      </c>
      <c r="D170" s="46">
        <f>Dur_7</f>
        <v>0</v>
      </c>
      <c r="E170" s="46" t="str">
        <f t="shared" si="8"/>
        <v>Wednesday</v>
      </c>
      <c r="F170" s="48">
        <f t="shared" si="9"/>
        <v>0</v>
      </c>
    </row>
    <row r="171" spans="1:6" x14ac:dyDescent="0.25">
      <c r="B171" s="45" t="str">
        <f>Shift_1</f>
        <v>6am-10am</v>
      </c>
      <c r="C171" s="46" t="str">
        <f>'Monthly Schedule'!P40</f>
        <v>…</v>
      </c>
      <c r="D171" s="46">
        <f>Dur_1</f>
        <v>4</v>
      </c>
      <c r="E171" s="46" t="str">
        <f t="shared" si="8"/>
        <v>Thursday</v>
      </c>
      <c r="F171" s="48">
        <f t="shared" si="9"/>
        <v>0</v>
      </c>
    </row>
    <row r="172" spans="1:6" x14ac:dyDescent="0.25">
      <c r="B172" s="45" t="str">
        <f>Shift_2</f>
        <v>10am-2pm</v>
      </c>
      <c r="C172" s="46" t="str">
        <f>'Monthly Schedule'!P41</f>
        <v>…</v>
      </c>
      <c r="D172" s="46">
        <f>Dur_2</f>
        <v>4</v>
      </c>
      <c r="E172" s="46" t="str">
        <f t="shared" si="8"/>
        <v>Thursday</v>
      </c>
      <c r="F172" s="48">
        <f t="shared" si="9"/>
        <v>0</v>
      </c>
    </row>
    <row r="173" spans="1:6" x14ac:dyDescent="0.25">
      <c r="B173" s="45" t="str">
        <f>Shift_3</f>
        <v>2pm-6pm</v>
      </c>
      <c r="C173" s="46" t="str">
        <f>'Monthly Schedule'!P42</f>
        <v>…</v>
      </c>
      <c r="D173" s="46">
        <f>Dur_3</f>
        <v>4</v>
      </c>
      <c r="E173" s="46" t="str">
        <f t="shared" si="8"/>
        <v>Thursday</v>
      </c>
      <c r="F173" s="48">
        <f t="shared" si="9"/>
        <v>0</v>
      </c>
    </row>
    <row r="174" spans="1:6" x14ac:dyDescent="0.25">
      <c r="B174" s="45" t="str">
        <f>Shift_4</f>
        <v>6pm-10pm</v>
      </c>
      <c r="C174" s="46" t="str">
        <f>'Monthly Schedule'!P43</f>
        <v>…</v>
      </c>
      <c r="D174" s="46">
        <f>Dur_4</f>
        <v>4</v>
      </c>
      <c r="E174" s="46" t="str">
        <f t="shared" si="8"/>
        <v>Thursday</v>
      </c>
      <c r="F174" s="48">
        <f t="shared" si="9"/>
        <v>0</v>
      </c>
    </row>
    <row r="175" spans="1:6" x14ac:dyDescent="0.25">
      <c r="B175" s="45" t="str">
        <f>Shift_5</f>
        <v>10pm-2am</v>
      </c>
      <c r="C175" s="46" t="str">
        <f>'Monthly Schedule'!P44</f>
        <v>…</v>
      </c>
      <c r="D175" s="46">
        <f>Dur_5</f>
        <v>4</v>
      </c>
      <c r="E175" s="46" t="str">
        <f t="shared" si="8"/>
        <v>Thursday</v>
      </c>
      <c r="F175" s="48">
        <f t="shared" si="9"/>
        <v>0</v>
      </c>
    </row>
    <row r="176" spans="1:6" x14ac:dyDescent="0.25">
      <c r="B176" s="45" t="str">
        <f>Shift_6</f>
        <v>2am-6am</v>
      </c>
      <c r="C176" s="46" t="str">
        <f>'Monthly Schedule'!P45</f>
        <v>…</v>
      </c>
      <c r="D176" s="46">
        <f>Dur_6</f>
        <v>4</v>
      </c>
      <c r="E176" s="46" t="str">
        <f t="shared" si="8"/>
        <v>Thursday</v>
      </c>
      <c r="F176" s="48">
        <f t="shared" si="9"/>
        <v>0</v>
      </c>
    </row>
    <row r="177" spans="1:6" x14ac:dyDescent="0.25">
      <c r="A177" s="18"/>
      <c r="B177" s="45" t="str">
        <f>Shift_7</f>
        <v>-</v>
      </c>
      <c r="C177" s="46" t="str">
        <f>'Monthly Schedule'!P46</f>
        <v>…</v>
      </c>
      <c r="D177" s="46">
        <f>Dur_7</f>
        <v>0</v>
      </c>
      <c r="E177" s="46" t="str">
        <f t="shared" si="8"/>
        <v>Thursday</v>
      </c>
      <c r="F177" s="48">
        <f t="shared" si="9"/>
        <v>0</v>
      </c>
    </row>
    <row r="178" spans="1:6" x14ac:dyDescent="0.25">
      <c r="B178" s="45" t="str">
        <f>Shift_1</f>
        <v>6am-10am</v>
      </c>
      <c r="C178" s="46" t="str">
        <f>'Monthly Schedule'!T40</f>
        <v>…</v>
      </c>
      <c r="D178" s="46">
        <f>Dur_1</f>
        <v>4</v>
      </c>
      <c r="E178" s="46" t="str">
        <f t="shared" si="8"/>
        <v>Friday</v>
      </c>
      <c r="F178" s="48">
        <f t="shared" si="9"/>
        <v>0</v>
      </c>
    </row>
    <row r="179" spans="1:6" x14ac:dyDescent="0.25">
      <c r="B179" s="45" t="str">
        <f>Shift_2</f>
        <v>10am-2pm</v>
      </c>
      <c r="C179" s="46" t="str">
        <f>'Monthly Schedule'!T41</f>
        <v>…</v>
      </c>
      <c r="D179" s="46">
        <f>Dur_2</f>
        <v>4</v>
      </c>
      <c r="E179" s="46" t="str">
        <f t="shared" si="8"/>
        <v>Friday</v>
      </c>
      <c r="F179" s="48">
        <f t="shared" si="9"/>
        <v>0</v>
      </c>
    </row>
    <row r="180" spans="1:6" x14ac:dyDescent="0.25">
      <c r="B180" s="45" t="str">
        <f>Shift_3</f>
        <v>2pm-6pm</v>
      </c>
      <c r="C180" s="46" t="str">
        <f>'Monthly Schedule'!T42</f>
        <v>…</v>
      </c>
      <c r="D180" s="46">
        <f>Dur_3</f>
        <v>4</v>
      </c>
      <c r="E180" s="46" t="str">
        <f t="shared" si="8"/>
        <v>Friday</v>
      </c>
      <c r="F180" s="48">
        <f t="shared" si="9"/>
        <v>0</v>
      </c>
    </row>
    <row r="181" spans="1:6" x14ac:dyDescent="0.25">
      <c r="B181" s="45" t="str">
        <f>Shift_4</f>
        <v>6pm-10pm</v>
      </c>
      <c r="C181" s="46" t="str">
        <f>'Monthly Schedule'!T43</f>
        <v>…</v>
      </c>
      <c r="D181" s="46">
        <f>Dur_4</f>
        <v>4</v>
      </c>
      <c r="E181" s="46" t="str">
        <f t="shared" ref="E181:E198" si="10">E132</f>
        <v>Friday</v>
      </c>
      <c r="F181" s="48">
        <f t="shared" si="9"/>
        <v>0</v>
      </c>
    </row>
    <row r="182" spans="1:6" x14ac:dyDescent="0.25">
      <c r="B182" s="45" t="str">
        <f>Shift_5</f>
        <v>10pm-2am</v>
      </c>
      <c r="C182" s="46" t="str">
        <f>'Monthly Schedule'!T44</f>
        <v>…</v>
      </c>
      <c r="D182" s="46">
        <f>Dur_5</f>
        <v>4</v>
      </c>
      <c r="E182" s="46" t="str">
        <f t="shared" si="10"/>
        <v>Friday</v>
      </c>
      <c r="F182" s="48">
        <f t="shared" si="9"/>
        <v>0</v>
      </c>
    </row>
    <row r="183" spans="1:6" x14ac:dyDescent="0.25">
      <c r="B183" s="45" t="str">
        <f>Shift_6</f>
        <v>2am-6am</v>
      </c>
      <c r="C183" s="46" t="str">
        <f>'Monthly Schedule'!T45</f>
        <v>…</v>
      </c>
      <c r="D183" s="46">
        <f>Dur_6</f>
        <v>4</v>
      </c>
      <c r="E183" s="46" t="str">
        <f t="shared" si="10"/>
        <v>Friday</v>
      </c>
      <c r="F183" s="48">
        <f t="shared" si="9"/>
        <v>0</v>
      </c>
    </row>
    <row r="184" spans="1:6" x14ac:dyDescent="0.25">
      <c r="A184" s="18"/>
      <c r="B184" s="45" t="str">
        <f>Shift_7</f>
        <v>-</v>
      </c>
      <c r="C184" s="46" t="str">
        <f>'Monthly Schedule'!T46</f>
        <v>…</v>
      </c>
      <c r="D184" s="46">
        <f>Dur_7</f>
        <v>0</v>
      </c>
      <c r="E184" s="46" t="str">
        <f t="shared" si="10"/>
        <v>Friday</v>
      </c>
      <c r="F184" s="48">
        <f t="shared" si="9"/>
        <v>0</v>
      </c>
    </row>
    <row r="185" spans="1:6" x14ac:dyDescent="0.25">
      <c r="B185" s="45" t="str">
        <f>Shift_1</f>
        <v>6am-10am</v>
      </c>
      <c r="C185" s="46" t="str">
        <f>'Monthly Schedule'!X40</f>
        <v>…</v>
      </c>
      <c r="D185" s="46">
        <f>Dur_1</f>
        <v>4</v>
      </c>
      <c r="E185" s="46" t="str">
        <f t="shared" si="10"/>
        <v>Saturday</v>
      </c>
      <c r="F185" s="48">
        <f t="shared" si="9"/>
        <v>0</v>
      </c>
    </row>
    <row r="186" spans="1:6" x14ac:dyDescent="0.25">
      <c r="B186" s="45" t="str">
        <f>Shift_2</f>
        <v>10am-2pm</v>
      </c>
      <c r="C186" s="46" t="str">
        <f>'Monthly Schedule'!X41</f>
        <v>…</v>
      </c>
      <c r="D186" s="46">
        <f>Dur_2</f>
        <v>4</v>
      </c>
      <c r="E186" s="46" t="str">
        <f t="shared" si="10"/>
        <v>Saturday</v>
      </c>
      <c r="F186" s="48">
        <f t="shared" si="9"/>
        <v>0</v>
      </c>
    </row>
    <row r="187" spans="1:6" x14ac:dyDescent="0.25">
      <c r="B187" s="45" t="str">
        <f>Shift_3</f>
        <v>2pm-6pm</v>
      </c>
      <c r="C187" s="46" t="str">
        <f>'Monthly Schedule'!X42</f>
        <v>…</v>
      </c>
      <c r="D187" s="46">
        <f>Dur_3</f>
        <v>4</v>
      </c>
      <c r="E187" s="46" t="str">
        <f t="shared" si="10"/>
        <v>Saturday</v>
      </c>
      <c r="F187" s="48">
        <f t="shared" si="9"/>
        <v>0</v>
      </c>
    </row>
    <row r="188" spans="1:6" x14ac:dyDescent="0.25">
      <c r="B188" s="45" t="str">
        <f>Shift_4</f>
        <v>6pm-10pm</v>
      </c>
      <c r="C188" s="46" t="str">
        <f>'Monthly Schedule'!X43</f>
        <v>…</v>
      </c>
      <c r="D188" s="46">
        <f>Dur_4</f>
        <v>4</v>
      </c>
      <c r="E188" s="46" t="str">
        <f t="shared" si="10"/>
        <v>Saturday</v>
      </c>
      <c r="F188" s="48">
        <f t="shared" si="9"/>
        <v>0</v>
      </c>
    </row>
    <row r="189" spans="1:6" x14ac:dyDescent="0.25">
      <c r="B189" s="45" t="str">
        <f>Shift_5</f>
        <v>10pm-2am</v>
      </c>
      <c r="C189" s="46" t="str">
        <f>'Monthly Schedule'!X44</f>
        <v>…</v>
      </c>
      <c r="D189" s="46">
        <f>Dur_5</f>
        <v>4</v>
      </c>
      <c r="E189" s="46" t="str">
        <f t="shared" si="10"/>
        <v>Saturday</v>
      </c>
      <c r="F189" s="48">
        <f t="shared" si="9"/>
        <v>0</v>
      </c>
    </row>
    <row r="190" spans="1:6" x14ac:dyDescent="0.25">
      <c r="B190" s="45" t="str">
        <f>Shift_6</f>
        <v>2am-6am</v>
      </c>
      <c r="C190" s="46" t="str">
        <f>'Monthly Schedule'!X45</f>
        <v>…</v>
      </c>
      <c r="D190" s="46">
        <f>Dur_6</f>
        <v>4</v>
      </c>
      <c r="E190" s="46" t="str">
        <f t="shared" si="10"/>
        <v>Saturday</v>
      </c>
      <c r="F190" s="48">
        <f t="shared" si="9"/>
        <v>0</v>
      </c>
    </row>
    <row r="191" spans="1:6" x14ac:dyDescent="0.25">
      <c r="A191" s="18"/>
      <c r="B191" s="45" t="str">
        <f>Shift_7</f>
        <v>-</v>
      </c>
      <c r="C191" s="46" t="str">
        <f>'Monthly Schedule'!X46</f>
        <v>…</v>
      </c>
      <c r="D191" s="46">
        <f>Dur_7</f>
        <v>0</v>
      </c>
      <c r="E191" s="46" t="str">
        <f t="shared" si="10"/>
        <v>Saturday</v>
      </c>
      <c r="F191" s="48">
        <f t="shared" si="9"/>
        <v>0</v>
      </c>
    </row>
    <row r="192" spans="1:6" x14ac:dyDescent="0.25">
      <c r="B192" s="45" t="str">
        <f>Shift_1</f>
        <v>6am-10am</v>
      </c>
      <c r="C192" s="46" t="str">
        <f>'Monthly Schedule'!AB40</f>
        <v>…</v>
      </c>
      <c r="D192" s="46">
        <f>Dur_1</f>
        <v>4</v>
      </c>
      <c r="E192" s="46" t="str">
        <f t="shared" si="10"/>
        <v>Sunday</v>
      </c>
      <c r="F192" s="48">
        <f t="shared" si="9"/>
        <v>0</v>
      </c>
    </row>
    <row r="193" spans="2:6" x14ac:dyDescent="0.25">
      <c r="B193" s="45" t="str">
        <f>Shift_2</f>
        <v>10am-2pm</v>
      </c>
      <c r="C193" s="46" t="str">
        <f>'Monthly Schedule'!AB41</f>
        <v>…</v>
      </c>
      <c r="D193" s="46">
        <f>Dur_2</f>
        <v>4</v>
      </c>
      <c r="E193" s="46" t="str">
        <f t="shared" si="10"/>
        <v>Sunday</v>
      </c>
      <c r="F193" s="48">
        <f t="shared" si="9"/>
        <v>0</v>
      </c>
    </row>
    <row r="194" spans="2:6" x14ac:dyDescent="0.25">
      <c r="B194" s="45" t="str">
        <f>Shift_3</f>
        <v>2pm-6pm</v>
      </c>
      <c r="C194" s="46" t="str">
        <f>'Monthly Schedule'!AB42</f>
        <v>…</v>
      </c>
      <c r="D194" s="46">
        <f>Dur_3</f>
        <v>4</v>
      </c>
      <c r="E194" s="46" t="str">
        <f t="shared" si="10"/>
        <v>Sunday</v>
      </c>
      <c r="F194" s="48">
        <f t="shared" si="9"/>
        <v>0</v>
      </c>
    </row>
    <row r="195" spans="2:6" x14ac:dyDescent="0.25">
      <c r="B195" s="45" t="str">
        <f>Shift_4</f>
        <v>6pm-10pm</v>
      </c>
      <c r="C195" s="46" t="str">
        <f>'Monthly Schedule'!AB43</f>
        <v>…</v>
      </c>
      <c r="D195" s="46">
        <f>Dur_4</f>
        <v>4</v>
      </c>
      <c r="E195" s="46" t="str">
        <f t="shared" si="10"/>
        <v>Sunday</v>
      </c>
      <c r="F195" s="48">
        <f t="shared" si="9"/>
        <v>0</v>
      </c>
    </row>
    <row r="196" spans="2:6" x14ac:dyDescent="0.25">
      <c r="B196" s="45" t="str">
        <f>Shift_5</f>
        <v>10pm-2am</v>
      </c>
      <c r="C196" s="46" t="str">
        <f>'Monthly Schedule'!AB44</f>
        <v>…</v>
      </c>
      <c r="D196" s="46">
        <f>Dur_5</f>
        <v>4</v>
      </c>
      <c r="E196" s="46" t="str">
        <f t="shared" si="10"/>
        <v>Sunday</v>
      </c>
      <c r="F196" s="48">
        <f t="shared" ref="F196:F198" si="11">IF(C196="…",0,1)</f>
        <v>0</v>
      </c>
    </row>
    <row r="197" spans="2:6" x14ac:dyDescent="0.25">
      <c r="B197" s="45" t="str">
        <f>Shift_6</f>
        <v>2am-6am</v>
      </c>
      <c r="C197" s="46" t="str">
        <f>'Monthly Schedule'!AB45</f>
        <v>…</v>
      </c>
      <c r="D197" s="46">
        <f>Dur_6</f>
        <v>4</v>
      </c>
      <c r="E197" s="46" t="str">
        <f t="shared" si="10"/>
        <v>Sunday</v>
      </c>
      <c r="F197" s="48">
        <f t="shared" si="11"/>
        <v>0</v>
      </c>
    </row>
    <row r="198" spans="2:6" ht="15.75" thickBot="1" x14ac:dyDescent="0.3">
      <c r="B198" s="54" t="str">
        <f>Shift_7</f>
        <v>-</v>
      </c>
      <c r="C198" s="56" t="str">
        <f>'Monthly Schedule'!AB46</f>
        <v>…</v>
      </c>
      <c r="D198" s="56">
        <f>Dur_7</f>
        <v>0</v>
      </c>
      <c r="E198" s="56" t="str">
        <f t="shared" si="10"/>
        <v>Sunday</v>
      </c>
      <c r="F198" s="57">
        <f t="shared" si="11"/>
        <v>0</v>
      </c>
    </row>
  </sheetData>
  <mergeCells count="2">
    <mergeCell ref="J1:N1"/>
    <mergeCell ref="J14:N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8"/>
  <sheetViews>
    <sheetView showGridLines="0" showRowColHeaders="0" zoomScale="70" zoomScaleNormal="70" workbookViewId="0">
      <selection activeCell="AD11" sqref="AD11"/>
    </sheetView>
  </sheetViews>
  <sheetFormatPr defaultRowHeight="15" x14ac:dyDescent="0.25"/>
  <cols>
    <col min="1" max="28" width="4.7109375" style="62" customWidth="1"/>
    <col min="29" max="16384" width="9.140625" style="62"/>
  </cols>
  <sheetData>
    <row r="1" spans="2:28" ht="15.75" thickBot="1" x14ac:dyDescent="0.3"/>
    <row r="2" spans="2:28" s="67" customFormat="1" ht="15.75" thickTop="1" x14ac:dyDescent="0.25">
      <c r="B2" s="63"/>
      <c r="C2" s="64"/>
      <c r="D2" s="64"/>
      <c r="E2" s="64"/>
      <c r="F2" s="64"/>
      <c r="G2" s="64"/>
      <c r="H2" s="64"/>
      <c r="I2" s="64"/>
      <c r="J2" s="64"/>
      <c r="K2" s="64"/>
      <c r="L2" s="64"/>
      <c r="M2" s="64"/>
      <c r="N2" s="64"/>
      <c r="O2" s="64"/>
      <c r="P2" s="64"/>
      <c r="Q2" s="64"/>
      <c r="R2" s="64"/>
      <c r="S2" s="64"/>
      <c r="T2" s="64"/>
      <c r="U2" s="64"/>
      <c r="V2" s="64"/>
      <c r="W2" s="64"/>
      <c r="X2" s="64"/>
      <c r="Y2" s="64"/>
      <c r="Z2" s="64"/>
      <c r="AA2" s="65"/>
      <c r="AB2" s="66"/>
    </row>
    <row r="3" spans="2:28" s="67" customFormat="1" ht="15" customHeight="1" x14ac:dyDescent="0.25">
      <c r="B3" s="68"/>
      <c r="C3" s="184" t="s">
        <v>101</v>
      </c>
      <c r="D3" s="184"/>
      <c r="E3" s="184"/>
      <c r="F3" s="184"/>
      <c r="G3" s="184"/>
      <c r="H3" s="184"/>
      <c r="I3" s="184"/>
      <c r="J3" s="184"/>
      <c r="K3" s="184"/>
      <c r="L3" s="184"/>
      <c r="M3" s="184"/>
      <c r="N3" s="184"/>
      <c r="O3" s="184"/>
      <c r="P3" s="184"/>
      <c r="Q3" s="184"/>
      <c r="R3" s="184"/>
      <c r="S3" s="184"/>
      <c r="T3" s="184"/>
      <c r="U3" s="184"/>
      <c r="V3" s="184"/>
      <c r="W3" s="184"/>
      <c r="X3" s="184"/>
      <c r="Y3" s="184"/>
      <c r="Z3" s="184"/>
      <c r="AA3" s="69"/>
      <c r="AB3" s="70"/>
    </row>
    <row r="4" spans="2:28" s="67" customFormat="1" x14ac:dyDescent="0.25">
      <c r="B4" s="68"/>
      <c r="C4" s="71"/>
      <c r="D4" s="72"/>
      <c r="E4" s="72"/>
      <c r="F4" s="72"/>
      <c r="G4" s="72"/>
      <c r="H4" s="72"/>
      <c r="I4" s="72"/>
      <c r="J4" s="72"/>
      <c r="K4" s="72"/>
      <c r="L4" s="72"/>
      <c r="M4" s="72"/>
      <c r="N4" s="72"/>
      <c r="O4" s="72"/>
      <c r="P4" s="72"/>
      <c r="Q4" s="72"/>
      <c r="R4" s="72"/>
      <c r="S4" s="72"/>
      <c r="T4" s="72"/>
      <c r="U4" s="72"/>
      <c r="V4" s="72"/>
      <c r="W4" s="72"/>
      <c r="X4" s="72"/>
      <c r="Y4" s="72"/>
      <c r="Z4" s="72"/>
      <c r="AA4" s="73"/>
      <c r="AB4" s="74"/>
    </row>
    <row r="5" spans="2:28" s="67" customFormat="1" ht="15" customHeight="1" x14ac:dyDescent="0.25">
      <c r="B5" s="68"/>
      <c r="C5" s="184" t="s">
        <v>102</v>
      </c>
      <c r="D5" s="184"/>
      <c r="E5" s="184"/>
      <c r="F5" s="184"/>
      <c r="G5" s="184"/>
      <c r="H5" s="184"/>
      <c r="I5" s="184"/>
      <c r="J5" s="184"/>
      <c r="K5" s="184"/>
      <c r="L5" s="184"/>
      <c r="M5" s="184"/>
      <c r="N5" s="184"/>
      <c r="O5" s="184"/>
      <c r="P5" s="184"/>
      <c r="Q5" s="184"/>
      <c r="R5" s="184"/>
      <c r="S5" s="184"/>
      <c r="T5" s="184"/>
      <c r="U5" s="184"/>
      <c r="V5" s="184"/>
      <c r="W5" s="184"/>
      <c r="X5" s="184"/>
      <c r="Y5" s="184"/>
      <c r="Z5" s="184"/>
      <c r="AA5" s="69"/>
      <c r="AB5" s="70"/>
    </row>
    <row r="6" spans="2:28" s="67" customFormat="1" x14ac:dyDescent="0.25">
      <c r="B6" s="68"/>
      <c r="C6" s="71"/>
      <c r="D6" s="72"/>
      <c r="E6" s="72"/>
      <c r="F6" s="72"/>
      <c r="G6" s="72"/>
      <c r="H6" s="72"/>
      <c r="I6" s="72"/>
      <c r="J6" s="72"/>
      <c r="K6" s="72"/>
      <c r="L6" s="72"/>
      <c r="M6" s="72"/>
      <c r="N6" s="72"/>
      <c r="O6" s="72"/>
      <c r="P6" s="72"/>
      <c r="Q6" s="72"/>
      <c r="R6" s="72"/>
      <c r="S6" s="72"/>
      <c r="T6" s="72"/>
      <c r="U6" s="72"/>
      <c r="V6" s="72"/>
      <c r="W6" s="72"/>
      <c r="X6" s="72"/>
      <c r="Y6" s="72"/>
      <c r="Z6" s="72"/>
      <c r="AA6" s="73"/>
      <c r="AB6" s="74"/>
    </row>
    <row r="7" spans="2:28" s="67" customFormat="1" ht="67.5" customHeight="1" x14ac:dyDescent="0.25">
      <c r="B7" s="68"/>
      <c r="C7" s="184" t="s">
        <v>103</v>
      </c>
      <c r="D7" s="184"/>
      <c r="E7" s="184"/>
      <c r="F7" s="184"/>
      <c r="G7" s="184"/>
      <c r="H7" s="184"/>
      <c r="I7" s="184"/>
      <c r="J7" s="184"/>
      <c r="K7" s="184"/>
      <c r="L7" s="184"/>
      <c r="M7" s="184"/>
      <c r="N7" s="184"/>
      <c r="O7" s="184"/>
      <c r="P7" s="184"/>
      <c r="Q7" s="184"/>
      <c r="R7" s="184"/>
      <c r="S7" s="184"/>
      <c r="T7" s="184"/>
      <c r="U7" s="184"/>
      <c r="V7" s="184"/>
      <c r="W7" s="184"/>
      <c r="X7" s="184"/>
      <c r="Y7" s="184"/>
      <c r="Z7" s="184"/>
      <c r="AA7" s="75"/>
      <c r="AB7" s="76"/>
    </row>
    <row r="8" spans="2:28" s="67" customFormat="1" x14ac:dyDescent="0.25">
      <c r="B8" s="68"/>
      <c r="C8" s="71"/>
      <c r="D8" s="77"/>
      <c r="E8" s="77"/>
      <c r="F8" s="77"/>
      <c r="G8" s="77"/>
      <c r="H8" s="77"/>
      <c r="I8" s="77"/>
      <c r="J8" s="77"/>
      <c r="K8" s="77"/>
      <c r="L8" s="77"/>
      <c r="M8" s="77"/>
      <c r="N8" s="77"/>
      <c r="O8" s="77"/>
      <c r="P8" s="77"/>
      <c r="Q8" s="77"/>
      <c r="R8" s="77"/>
      <c r="S8" s="77"/>
      <c r="T8" s="77"/>
      <c r="U8" s="77"/>
      <c r="V8" s="77"/>
      <c r="W8" s="77"/>
      <c r="X8" s="77"/>
      <c r="Y8" s="77"/>
      <c r="Z8" s="77"/>
      <c r="AA8" s="78"/>
    </row>
    <row r="9" spans="2:28" s="67" customFormat="1" ht="107.25" customHeight="1" x14ac:dyDescent="0.25">
      <c r="B9" s="68"/>
      <c r="C9" s="184" t="s">
        <v>104</v>
      </c>
      <c r="D9" s="184"/>
      <c r="E9" s="184"/>
      <c r="F9" s="184"/>
      <c r="G9" s="184"/>
      <c r="H9" s="184"/>
      <c r="I9" s="184"/>
      <c r="J9" s="184"/>
      <c r="K9" s="184"/>
      <c r="L9" s="184"/>
      <c r="M9" s="184"/>
      <c r="N9" s="184"/>
      <c r="O9" s="184"/>
      <c r="P9" s="184"/>
      <c r="Q9" s="184"/>
      <c r="R9" s="184"/>
      <c r="S9" s="184"/>
      <c r="T9" s="184"/>
      <c r="U9" s="184"/>
      <c r="V9" s="184"/>
      <c r="W9" s="184"/>
      <c r="X9" s="184"/>
      <c r="Y9" s="184"/>
      <c r="Z9" s="184"/>
      <c r="AA9" s="69"/>
      <c r="AB9" s="70"/>
    </row>
    <row r="10" spans="2:28" s="67" customFormat="1" x14ac:dyDescent="0.25">
      <c r="B10" s="68"/>
      <c r="C10" s="71"/>
      <c r="D10" s="77"/>
      <c r="E10" s="77"/>
      <c r="F10" s="77"/>
      <c r="G10" s="77"/>
      <c r="H10" s="77"/>
      <c r="I10" s="77"/>
      <c r="J10" s="77"/>
      <c r="K10" s="77"/>
      <c r="L10" s="77"/>
      <c r="M10" s="77"/>
      <c r="N10" s="77"/>
      <c r="O10" s="77"/>
      <c r="P10" s="77"/>
      <c r="Q10" s="77"/>
      <c r="R10" s="77"/>
      <c r="S10" s="77"/>
      <c r="T10" s="77"/>
      <c r="U10" s="77"/>
      <c r="V10" s="77"/>
      <c r="W10" s="77"/>
      <c r="X10" s="77"/>
      <c r="Y10" s="77"/>
      <c r="Z10" s="77"/>
      <c r="AA10" s="78"/>
    </row>
    <row r="11" spans="2:28" s="67" customFormat="1" ht="120" customHeight="1" x14ac:dyDescent="0.25">
      <c r="B11" s="68"/>
      <c r="C11" s="184" t="s">
        <v>105</v>
      </c>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69"/>
      <c r="AB11" s="70"/>
    </row>
    <row r="12" spans="2:28" s="67" customFormat="1" x14ac:dyDescent="0.25">
      <c r="B12" s="68"/>
      <c r="C12" s="71"/>
      <c r="D12" s="77"/>
      <c r="E12" s="77"/>
      <c r="F12" s="77"/>
      <c r="G12" s="77"/>
      <c r="H12" s="77"/>
      <c r="I12" s="77"/>
      <c r="J12" s="77"/>
      <c r="K12" s="77"/>
      <c r="L12" s="77"/>
      <c r="M12" s="77"/>
      <c r="N12" s="77"/>
      <c r="O12" s="77"/>
      <c r="P12" s="77"/>
      <c r="Q12" s="77"/>
      <c r="R12" s="77"/>
      <c r="S12" s="77"/>
      <c r="T12" s="77"/>
      <c r="U12" s="77"/>
      <c r="V12" s="77"/>
      <c r="W12" s="77"/>
      <c r="X12" s="77"/>
      <c r="Y12" s="77"/>
      <c r="Z12" s="77"/>
      <c r="AA12" s="78"/>
    </row>
    <row r="13" spans="2:28" s="67" customFormat="1" ht="105.75" customHeight="1" x14ac:dyDescent="0.25">
      <c r="B13" s="68"/>
      <c r="C13" s="184" t="s">
        <v>106</v>
      </c>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69"/>
      <c r="AB13" s="70"/>
    </row>
    <row r="14" spans="2:28" s="67" customFormat="1" ht="15.75" thickBot="1" x14ac:dyDescent="0.3">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1"/>
    </row>
    <row r="15" spans="2:28" ht="15.75" thickTop="1" x14ac:dyDescent="0.25"/>
    <row r="17" ht="15" customHeight="1" x14ac:dyDescent="0.25"/>
    <row r="18" ht="15" customHeight="1" x14ac:dyDescent="0.25"/>
  </sheetData>
  <sheetProtection password="E081" sheet="1" objects="1" scenarios="1" selectLockedCells="1"/>
  <mergeCells count="6">
    <mergeCell ref="C13:Z13"/>
    <mergeCell ref="C3:Z3"/>
    <mergeCell ref="C5:Z5"/>
    <mergeCell ref="C7:Z7"/>
    <mergeCell ref="C9:Z9"/>
    <mergeCell ref="C11:Z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heetViews>
  <sheetFormatPr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150</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row r="42" spans="1:1" x14ac:dyDescent="0.25">
      <c r="A42" t="s">
        <v>147</v>
      </c>
    </row>
    <row r="43" spans="1:1" x14ac:dyDescent="0.25">
      <c r="A43" t="s">
        <v>148</v>
      </c>
    </row>
    <row r="44" spans="1:1" x14ac:dyDescent="0.25">
      <c r="A44" t="s">
        <v>149</v>
      </c>
    </row>
    <row r="45" spans="1:1" x14ac:dyDescent="0.25">
      <c r="A45" t="s">
        <v>151</v>
      </c>
    </row>
    <row r="46" spans="1:1" x14ac:dyDescent="0.25">
      <c r="A46" t="s">
        <v>152</v>
      </c>
    </row>
    <row r="47" spans="1:1" x14ac:dyDescent="0.25">
      <c r="A47" t="s">
        <v>153</v>
      </c>
    </row>
    <row r="48" spans="1:1" x14ac:dyDescent="0.25">
      <c r="A48" t="s">
        <v>154</v>
      </c>
    </row>
    <row r="49" spans="1:1" x14ac:dyDescent="0.25">
      <c r="A49" t="s">
        <v>155</v>
      </c>
    </row>
    <row r="50" spans="1:1" x14ac:dyDescent="0.25">
      <c r="A50" t="s">
        <v>156</v>
      </c>
    </row>
    <row r="51" spans="1:1" x14ac:dyDescent="0.25">
      <c r="A51" t="s">
        <v>157</v>
      </c>
    </row>
    <row r="52" spans="1:1" x14ac:dyDescent="0.25">
      <c r="A52" t="s">
        <v>158</v>
      </c>
    </row>
    <row r="53" spans="1:1" x14ac:dyDescent="0.25">
      <c r="A53" t="s">
        <v>159</v>
      </c>
    </row>
    <row r="54" spans="1:1" x14ac:dyDescent="0.25">
      <c r="A54" t="s">
        <v>160</v>
      </c>
    </row>
    <row r="55" spans="1:1" x14ac:dyDescent="0.25">
      <c r="A55" t="s">
        <v>161</v>
      </c>
    </row>
    <row r="56" spans="1:1" x14ac:dyDescent="0.25">
      <c r="A56" t="s">
        <v>162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A63ECD27EB76469AF5A6651F7FFCF3" ma:contentTypeVersion="0" ma:contentTypeDescription="Create a new document." ma:contentTypeScope="" ma:versionID="072f4bae16ef4195407b87eec50bbe6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E5E0272-BAD3-4FEA-8050-C4984A932F71}">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CAC3F5AC-C7BD-4528-A7BA-3DFDD222264F}">
  <ds:schemaRefs>
    <ds:schemaRef ds:uri="http://schemas.microsoft.com/sharepoint/v3/contenttype/forms"/>
  </ds:schemaRefs>
</ds:datastoreItem>
</file>

<file path=customXml/itemProps3.xml><?xml version="1.0" encoding="utf-8"?>
<ds:datastoreItem xmlns:ds="http://schemas.openxmlformats.org/officeDocument/2006/customXml" ds:itemID="{B3E837D7-998B-4A1F-9357-ADB29275BB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224</vt:i4>
      </vt:variant>
    </vt:vector>
  </HeadingPairs>
  <TitlesOfParts>
    <vt:vector size="230" baseType="lpstr">
      <vt:lpstr>Monthly Schedule</vt:lpstr>
      <vt:lpstr>Report</vt:lpstr>
      <vt:lpstr>Readme</vt:lpstr>
      <vt:lpstr>Calculations</vt:lpstr>
      <vt:lpstr>DB</vt:lpstr>
      <vt:lpstr>License</vt:lpstr>
      <vt:lpstr>CalendarType</vt:lpstr>
      <vt:lpstr>Days</vt:lpstr>
      <vt:lpstr>Dur_1</vt:lpstr>
      <vt:lpstr>Dur_2</vt:lpstr>
      <vt:lpstr>Dur_3</vt:lpstr>
      <vt:lpstr>Dur_4</vt:lpstr>
      <vt:lpstr>Dur_5</vt:lpstr>
      <vt:lpstr>Dur_6</vt:lpstr>
      <vt:lpstr>Dur_7</vt:lpstr>
      <vt:lpstr>MaxDay</vt:lpstr>
      <vt:lpstr>Month</vt:lpstr>
      <vt:lpstr>Month_Nb</vt:lpstr>
      <vt:lpstr>Period</vt:lpstr>
      <vt:lpstr>Personnel_List</vt:lpstr>
      <vt:lpstr>s_111</vt:lpstr>
      <vt:lpstr>s_112</vt:lpstr>
      <vt:lpstr>s_113</vt:lpstr>
      <vt:lpstr>s_114</vt:lpstr>
      <vt:lpstr>s_115</vt:lpstr>
      <vt:lpstr>s_116</vt:lpstr>
      <vt:lpstr>s_117</vt:lpstr>
      <vt:lpstr>s_121</vt:lpstr>
      <vt:lpstr>s_122</vt:lpstr>
      <vt:lpstr>s_123</vt:lpstr>
      <vt:lpstr>s_124</vt:lpstr>
      <vt:lpstr>s_125</vt:lpstr>
      <vt:lpstr>s_126</vt:lpstr>
      <vt:lpstr>s_127</vt:lpstr>
      <vt:lpstr>s_131</vt:lpstr>
      <vt:lpstr>s_132</vt:lpstr>
      <vt:lpstr>s_133</vt:lpstr>
      <vt:lpstr>s_134</vt:lpstr>
      <vt:lpstr>s_135</vt:lpstr>
      <vt:lpstr>s_136</vt:lpstr>
      <vt:lpstr>s_137</vt:lpstr>
      <vt:lpstr>s_141</vt:lpstr>
      <vt:lpstr>s_142</vt:lpstr>
      <vt:lpstr>s_143</vt:lpstr>
      <vt:lpstr>s_144</vt:lpstr>
      <vt:lpstr>s_145</vt:lpstr>
      <vt:lpstr>s_146</vt:lpstr>
      <vt:lpstr>s_147</vt:lpstr>
      <vt:lpstr>s_151</vt:lpstr>
      <vt:lpstr>s_152</vt:lpstr>
      <vt:lpstr>s_153</vt:lpstr>
      <vt:lpstr>s_154</vt:lpstr>
      <vt:lpstr>s_155</vt:lpstr>
      <vt:lpstr>s_156</vt:lpstr>
      <vt:lpstr>s_157</vt:lpstr>
      <vt:lpstr>s_161</vt:lpstr>
      <vt:lpstr>s_162</vt:lpstr>
      <vt:lpstr>s_163</vt:lpstr>
      <vt:lpstr>s_164</vt:lpstr>
      <vt:lpstr>s_165</vt:lpstr>
      <vt:lpstr>s_166</vt:lpstr>
      <vt:lpstr>s_167</vt:lpstr>
      <vt:lpstr>s_171</vt:lpstr>
      <vt:lpstr>s_172</vt:lpstr>
      <vt:lpstr>s_173</vt:lpstr>
      <vt:lpstr>s_174</vt:lpstr>
      <vt:lpstr>s_175</vt:lpstr>
      <vt:lpstr>s_176</vt:lpstr>
      <vt:lpstr>s_177</vt:lpstr>
      <vt:lpstr>s_211</vt:lpstr>
      <vt:lpstr>s_212</vt:lpstr>
      <vt:lpstr>s_213</vt:lpstr>
      <vt:lpstr>s_214</vt:lpstr>
      <vt:lpstr>s_215</vt:lpstr>
      <vt:lpstr>s_216</vt:lpstr>
      <vt:lpstr>s_217</vt:lpstr>
      <vt:lpstr>s_221</vt:lpstr>
      <vt:lpstr>s_222</vt:lpstr>
      <vt:lpstr>s_223</vt:lpstr>
      <vt:lpstr>s_224</vt:lpstr>
      <vt:lpstr>s_225</vt:lpstr>
      <vt:lpstr>s_226</vt:lpstr>
      <vt:lpstr>s_227</vt:lpstr>
      <vt:lpstr>s_231</vt:lpstr>
      <vt:lpstr>s_232</vt:lpstr>
      <vt:lpstr>s_233</vt:lpstr>
      <vt:lpstr>s_234</vt:lpstr>
      <vt:lpstr>s_235</vt:lpstr>
      <vt:lpstr>s_236</vt:lpstr>
      <vt:lpstr>s_237</vt:lpstr>
      <vt:lpstr>s_241</vt:lpstr>
      <vt:lpstr>s_242</vt:lpstr>
      <vt:lpstr>s_243</vt:lpstr>
      <vt:lpstr>s_244</vt:lpstr>
      <vt:lpstr>s_245</vt:lpstr>
      <vt:lpstr>s_246</vt:lpstr>
      <vt:lpstr>s_247</vt:lpstr>
      <vt:lpstr>s_251</vt:lpstr>
      <vt:lpstr>s_252</vt:lpstr>
      <vt:lpstr>s_253</vt:lpstr>
      <vt:lpstr>s_254</vt:lpstr>
      <vt:lpstr>s_255</vt:lpstr>
      <vt:lpstr>s_256</vt:lpstr>
      <vt:lpstr>s_257</vt:lpstr>
      <vt:lpstr>s_261</vt:lpstr>
      <vt:lpstr>s_262</vt:lpstr>
      <vt:lpstr>s_263</vt:lpstr>
      <vt:lpstr>s_264</vt:lpstr>
      <vt:lpstr>s_265</vt:lpstr>
      <vt:lpstr>s_266</vt:lpstr>
      <vt:lpstr>s_267</vt:lpstr>
      <vt:lpstr>s_271</vt:lpstr>
      <vt:lpstr>s_272</vt:lpstr>
      <vt:lpstr>s_273</vt:lpstr>
      <vt:lpstr>s_274</vt:lpstr>
      <vt:lpstr>s_275</vt:lpstr>
      <vt:lpstr>s_276</vt:lpstr>
      <vt:lpstr>s_277</vt:lpstr>
      <vt:lpstr>s_311</vt:lpstr>
      <vt:lpstr>s_312</vt:lpstr>
      <vt:lpstr>s_313</vt:lpstr>
      <vt:lpstr>s_314</vt:lpstr>
      <vt:lpstr>s_315</vt:lpstr>
      <vt:lpstr>s_316</vt:lpstr>
      <vt:lpstr>s_317</vt:lpstr>
      <vt:lpstr>s_321</vt:lpstr>
      <vt:lpstr>s_322</vt:lpstr>
      <vt:lpstr>s_323</vt:lpstr>
      <vt:lpstr>s_324</vt:lpstr>
      <vt:lpstr>s_325</vt:lpstr>
      <vt:lpstr>s_326</vt:lpstr>
      <vt:lpstr>s_327</vt:lpstr>
      <vt:lpstr>s_331</vt:lpstr>
      <vt:lpstr>s_332</vt:lpstr>
      <vt:lpstr>s_333</vt:lpstr>
      <vt:lpstr>s_334</vt:lpstr>
      <vt:lpstr>s_335</vt:lpstr>
      <vt:lpstr>s_336</vt:lpstr>
      <vt:lpstr>s_337</vt:lpstr>
      <vt:lpstr>s_341</vt:lpstr>
      <vt:lpstr>s_342</vt:lpstr>
      <vt:lpstr>s_343</vt:lpstr>
      <vt:lpstr>s_344</vt:lpstr>
      <vt:lpstr>s_345</vt:lpstr>
      <vt:lpstr>s_346</vt:lpstr>
      <vt:lpstr>s_347</vt:lpstr>
      <vt:lpstr>s_351</vt:lpstr>
      <vt:lpstr>s_352</vt:lpstr>
      <vt:lpstr>s_353</vt:lpstr>
      <vt:lpstr>s_354</vt:lpstr>
      <vt:lpstr>s_355</vt:lpstr>
      <vt:lpstr>s_356</vt:lpstr>
      <vt:lpstr>s_357</vt:lpstr>
      <vt:lpstr>s_361</vt:lpstr>
      <vt:lpstr>s_362</vt:lpstr>
      <vt:lpstr>s_363</vt:lpstr>
      <vt:lpstr>s_364</vt:lpstr>
      <vt:lpstr>s_365</vt:lpstr>
      <vt:lpstr>s_366</vt:lpstr>
      <vt:lpstr>s_367</vt:lpstr>
      <vt:lpstr>s_371</vt:lpstr>
      <vt:lpstr>s_372</vt:lpstr>
      <vt:lpstr>s_373</vt:lpstr>
      <vt:lpstr>s_374</vt:lpstr>
      <vt:lpstr>s_375</vt:lpstr>
      <vt:lpstr>s_376</vt:lpstr>
      <vt:lpstr>s_377</vt:lpstr>
      <vt:lpstr>s_411</vt:lpstr>
      <vt:lpstr>s_412</vt:lpstr>
      <vt:lpstr>s_413</vt:lpstr>
      <vt:lpstr>s_414</vt:lpstr>
      <vt:lpstr>s_415</vt:lpstr>
      <vt:lpstr>s_416</vt:lpstr>
      <vt:lpstr>s_417</vt:lpstr>
      <vt:lpstr>s_421</vt:lpstr>
      <vt:lpstr>s_422</vt:lpstr>
      <vt:lpstr>s_423</vt:lpstr>
      <vt:lpstr>s_424</vt:lpstr>
      <vt:lpstr>s_425</vt:lpstr>
      <vt:lpstr>s_426</vt:lpstr>
      <vt:lpstr>s_427</vt:lpstr>
      <vt:lpstr>s_431</vt:lpstr>
      <vt:lpstr>s_432</vt:lpstr>
      <vt:lpstr>s_433</vt:lpstr>
      <vt:lpstr>s_434</vt:lpstr>
      <vt:lpstr>s_435</vt:lpstr>
      <vt:lpstr>s_436</vt:lpstr>
      <vt:lpstr>s_437</vt:lpstr>
      <vt:lpstr>s_441</vt:lpstr>
      <vt:lpstr>s_442</vt:lpstr>
      <vt:lpstr>s_443</vt:lpstr>
      <vt:lpstr>s_444</vt:lpstr>
      <vt:lpstr>s_445</vt:lpstr>
      <vt:lpstr>s_446</vt:lpstr>
      <vt:lpstr>s_447</vt:lpstr>
      <vt:lpstr>s_451</vt:lpstr>
      <vt:lpstr>s_452</vt:lpstr>
      <vt:lpstr>s_453</vt:lpstr>
      <vt:lpstr>s_454</vt:lpstr>
      <vt:lpstr>s_455</vt:lpstr>
      <vt:lpstr>s_456</vt:lpstr>
      <vt:lpstr>s_457</vt:lpstr>
      <vt:lpstr>s_461</vt:lpstr>
      <vt:lpstr>s_462</vt:lpstr>
      <vt:lpstr>s_463</vt:lpstr>
      <vt:lpstr>s_464</vt:lpstr>
      <vt:lpstr>s_465</vt:lpstr>
      <vt:lpstr>s_466</vt:lpstr>
      <vt:lpstr>s_467</vt:lpstr>
      <vt:lpstr>s_471</vt:lpstr>
      <vt:lpstr>s_472</vt:lpstr>
      <vt:lpstr>s_473</vt:lpstr>
      <vt:lpstr>s_474</vt:lpstr>
      <vt:lpstr>s_475</vt:lpstr>
      <vt:lpstr>s_476</vt:lpstr>
      <vt:lpstr>s_477</vt:lpstr>
      <vt:lpstr>Sel_Month</vt:lpstr>
      <vt:lpstr>Shift_1</vt:lpstr>
      <vt:lpstr>Shift_2</vt:lpstr>
      <vt:lpstr>Shift_3</vt:lpstr>
      <vt:lpstr>Shift_4</vt:lpstr>
      <vt:lpstr>Shift_5</vt:lpstr>
      <vt:lpstr>Shift_6</vt:lpstr>
      <vt:lpstr>Shift_7</vt:lpstr>
      <vt:lpstr>Shifts</vt:lpstr>
      <vt:lpstr>W_1</vt:lpstr>
      <vt:lpstr>W_2</vt:lpstr>
      <vt:lpstr>W_3</vt:lpstr>
      <vt:lpstr>W_4</vt:lpstr>
      <vt:lpstr>Year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Uğur Arıkan</dc:creator>
  <cp:lastModifiedBy>Utkucan</cp:lastModifiedBy>
  <dcterms:created xsi:type="dcterms:W3CDTF">2009-02-25T13:14:38Z</dcterms:created>
  <dcterms:modified xsi:type="dcterms:W3CDTF">2012-08-31T19:02:51Z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0x010100B1A63ECD27EB76469AF5A6651F7FFCF3</vt:lpwstr>
  </property>
</Properties>
</file>